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235" windowHeight="468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16" i="1"/>
  <c r="J17"/>
  <c r="D110"/>
  <c r="J30"/>
  <c r="J20"/>
  <c r="J21"/>
  <c r="J58"/>
  <c r="J57"/>
  <c r="J34"/>
  <c r="J59"/>
  <c r="T26"/>
  <c r="T21"/>
  <c r="T25"/>
  <c r="J61"/>
  <c r="J60"/>
  <c r="T15"/>
  <c r="J50"/>
  <c r="D126"/>
  <c r="F126"/>
  <c r="F111"/>
  <c r="F122"/>
  <c r="D122"/>
  <c r="F119"/>
  <c r="F110"/>
  <c r="J52"/>
  <c r="J36"/>
  <c r="J37"/>
  <c r="J38"/>
  <c r="J27"/>
  <c r="J26"/>
  <c r="J47"/>
  <c r="J46"/>
  <c r="J45"/>
  <c r="J43"/>
  <c r="J42"/>
  <c r="J33"/>
  <c r="J31"/>
  <c r="J29"/>
  <c r="J25"/>
  <c r="J39"/>
  <c r="T7" l="1"/>
  <c r="T8" s="1"/>
  <c r="J7"/>
  <c r="J8" s="1"/>
</calcChain>
</file>

<file path=xl/sharedStrings.xml><?xml version="1.0" encoding="utf-8"?>
<sst xmlns="http://schemas.openxmlformats.org/spreadsheetml/2006/main" count="159" uniqueCount="101">
  <si>
    <t>Mazda Miata</t>
  </si>
  <si>
    <t xml:space="preserve"> Red 1997 NA Soft Top</t>
  </si>
  <si>
    <t>Specifications:</t>
  </si>
  <si>
    <t>Engine</t>
  </si>
  <si>
    <t>Transmission</t>
  </si>
  <si>
    <t>Wheels</t>
  </si>
  <si>
    <t>Tires</t>
  </si>
  <si>
    <t>Seats</t>
  </si>
  <si>
    <t>Instruments</t>
  </si>
  <si>
    <t>Shocks</t>
  </si>
  <si>
    <t>Chassis</t>
  </si>
  <si>
    <t>1.8L</t>
  </si>
  <si>
    <t>5-Speed</t>
  </si>
  <si>
    <t>Springs</t>
  </si>
  <si>
    <t>Roll Bar</t>
  </si>
  <si>
    <t>185/50-14 Michelin PS-II</t>
  </si>
  <si>
    <t>Incl</t>
  </si>
  <si>
    <t>Stock 14" Daisey Alloys</t>
  </si>
  <si>
    <t>949 Racing 15x8 6UL</t>
  </si>
  <si>
    <t>Differential</t>
  </si>
  <si>
    <t>Purchase Price</t>
  </si>
  <si>
    <t>Total</t>
  </si>
  <si>
    <t>Helmet</t>
  </si>
  <si>
    <t>Each</t>
  </si>
  <si>
    <t>Quantity</t>
  </si>
  <si>
    <t>Subtotal</t>
  </si>
  <si>
    <t>Description</t>
  </si>
  <si>
    <t>Item</t>
  </si>
  <si>
    <t>Harnesses</t>
  </si>
  <si>
    <t>Driving Suit</t>
  </si>
  <si>
    <t>Gloves</t>
  </si>
  <si>
    <t>HANS Device</t>
  </si>
  <si>
    <t>Chatterbox</t>
  </si>
  <si>
    <t>Socks</t>
  </si>
  <si>
    <t>Balaclava</t>
  </si>
  <si>
    <t>Shoes</t>
  </si>
  <si>
    <t>Undershirt</t>
  </si>
  <si>
    <t>Underpants</t>
  </si>
  <si>
    <t>Sway Bar - Front</t>
  </si>
  <si>
    <t>Sway Bar - Rear</t>
  </si>
  <si>
    <t>Body</t>
  </si>
  <si>
    <t>Jackson Racing Solid Rear</t>
  </si>
  <si>
    <t>Racing Beat Heavy Duty Mounts</t>
  </si>
  <si>
    <t>Racing Beat Heavy Duty End Links</t>
  </si>
  <si>
    <t>Racing Beat  Sway Bar Brace Kit</t>
  </si>
  <si>
    <t>M2 Sport 9S2DHR</t>
  </si>
  <si>
    <t>M2 Sport Vinyl Padding</t>
  </si>
  <si>
    <t>M2 Sport Shipping</t>
  </si>
  <si>
    <t>High-Flow Grill</t>
  </si>
  <si>
    <t>949 Racing Lug Nuts</t>
  </si>
  <si>
    <t>949 Racing Valve Stems</t>
  </si>
  <si>
    <t>Parts Added</t>
  </si>
  <si>
    <t>Additional Equipment</t>
  </si>
  <si>
    <t>205/50-15</t>
  </si>
  <si>
    <t>Driver's Equipment</t>
  </si>
  <si>
    <t>Jackson Racing Tube Sway  Adjustable</t>
  </si>
  <si>
    <t>Nitto NT01</t>
  </si>
  <si>
    <t>Hankook V RS3</t>
  </si>
  <si>
    <t>Pacific Wheel</t>
  </si>
  <si>
    <t>333-7467</t>
  </si>
  <si>
    <t xml:space="preserve"> +12 eah</t>
  </si>
  <si>
    <t>Susan</t>
  </si>
  <si>
    <t>Discount Tire Direct</t>
  </si>
  <si>
    <t>800-589-6789</t>
  </si>
  <si>
    <t>Tire Rack</t>
  </si>
  <si>
    <t>Weight</t>
  </si>
  <si>
    <t>225/45-15</t>
  </si>
  <si>
    <t>Diameter</t>
  </si>
  <si>
    <t>23"</t>
  </si>
  <si>
    <t>22#</t>
  </si>
  <si>
    <t>Performance Plus Tire</t>
  </si>
  <si>
    <t>888-926-2689</t>
  </si>
  <si>
    <t xml:space="preserve"> +16.50 Road Hazard</t>
  </si>
  <si>
    <t>877-465-TIRE</t>
  </si>
  <si>
    <t>OnLineTires.com</t>
  </si>
  <si>
    <t>Ultra*Shield Arm Restraints</t>
  </si>
  <si>
    <t>Chatterbox Cable</t>
  </si>
  <si>
    <t>Ultra-Shield Rally Sport $294 at Pit Stop</t>
  </si>
  <si>
    <t>Atech 12/30</t>
  </si>
  <si>
    <t>Cameron</t>
  </si>
  <si>
    <t>Ultra-Shield Kam-Lock 6-Point at Pit Stop</t>
  </si>
  <si>
    <t>Brakes</t>
  </si>
  <si>
    <t>HANS Tethers</t>
  </si>
  <si>
    <t>Previous Equipment</t>
  </si>
  <si>
    <t>FlyinMiata Butterfly Brace</t>
  </si>
  <si>
    <t>Hood Lift Kit</t>
  </si>
  <si>
    <t>Oil Filter Relocate</t>
  </si>
  <si>
    <t>949 Racing Clutch Slave and Braided Line</t>
  </si>
  <si>
    <t>Clutch Master from O'Rielly - Rock &amp; Prater</t>
  </si>
  <si>
    <t>8/6 Springs included in Megan Coil-Over</t>
  </si>
  <si>
    <t>Leather (heated inserts, speakers)</t>
  </si>
  <si>
    <t>Megan EZ Street Coil-Overs - 2/12</t>
  </si>
  <si>
    <t>Front Air Dam - Flyin'Miata</t>
  </si>
  <si>
    <t>Corrado 11" Front Rotors - 949</t>
  </si>
  <si>
    <t>Front Caliper Mounts - 949</t>
  </si>
  <si>
    <t>Wanted $5k</t>
  </si>
  <si>
    <t xml:space="preserve"> +12 each</t>
  </si>
  <si>
    <t>Shopping</t>
  </si>
  <si>
    <t>KoyoRad V1139 - 36mm Aluminum Rad</t>
  </si>
  <si>
    <t>Last Updated 2/23/12</t>
  </si>
  <si>
    <t>Numbers in red are received, but not installed yet.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</si>
</sst>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3" tint="-0.2499465926084170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0" xfId="0" applyNumberFormat="1" applyBorder="1"/>
    <xf numFmtId="164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6" xfId="0" applyBorder="1"/>
    <xf numFmtId="164" fontId="0" fillId="0" borderId="6" xfId="0" applyNumberFormat="1" applyBorder="1"/>
    <xf numFmtId="0" fontId="0" fillId="0" borderId="6" xfId="0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0" fillId="0" borderId="16" xfId="0" applyBorder="1" applyAlignment="1"/>
    <xf numFmtId="0" fontId="0" fillId="0" borderId="15" xfId="0" applyBorder="1" applyAlignment="1"/>
    <xf numFmtId="0" fontId="0" fillId="0" borderId="25" xfId="0" applyBorder="1" applyAlignment="1"/>
    <xf numFmtId="0" fontId="0" fillId="0" borderId="24" xfId="0" applyBorder="1" applyAlignment="1"/>
    <xf numFmtId="0" fontId="0" fillId="0" borderId="0" xfId="0" applyFill="1" applyBorder="1"/>
    <xf numFmtId="0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64" fontId="1" fillId="0" borderId="43" xfId="0" applyNumberFormat="1" applyFont="1" applyBorder="1" applyAlignment="1">
      <alignment horizontal="center"/>
    </xf>
    <xf numFmtId="164" fontId="1" fillId="0" borderId="44" xfId="0" applyNumberFormat="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25" xfId="0" applyFont="1" applyBorder="1" applyAlignment="1"/>
    <xf numFmtId="0" fontId="0" fillId="0" borderId="24" xfId="0" applyBorder="1" applyAlignment="1"/>
    <xf numFmtId="0" fontId="0" fillId="0" borderId="16" xfId="0" applyBorder="1" applyAlignment="1"/>
    <xf numFmtId="0" fontId="0" fillId="0" borderId="25" xfId="0" applyBorder="1" applyAlignment="1"/>
    <xf numFmtId="0" fontId="0" fillId="0" borderId="15" xfId="0" applyFont="1" applyBorder="1" applyAlignment="1"/>
    <xf numFmtId="0" fontId="0" fillId="0" borderId="25" xfId="0" applyFont="1" applyBorder="1" applyAlignment="1"/>
    <xf numFmtId="0" fontId="0" fillId="0" borderId="15" xfId="0" applyBorder="1" applyAlignment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0" fillId="0" borderId="31" xfId="0" applyFont="1" applyBorder="1" applyAlignment="1"/>
    <xf numFmtId="0" fontId="0" fillId="0" borderId="15" xfId="0" applyFont="1" applyBorder="1"/>
    <xf numFmtId="0" fontId="0" fillId="0" borderId="31" xfId="0" applyFont="1" applyBorder="1"/>
    <xf numFmtId="0" fontId="0" fillId="0" borderId="24" xfId="0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left" vertical="top"/>
    </xf>
    <xf numFmtId="0" fontId="1" fillId="0" borderId="51" xfId="0" applyFont="1" applyBorder="1" applyAlignment="1">
      <alignment horizontal="left" vertical="top"/>
    </xf>
    <xf numFmtId="0" fontId="1" fillId="0" borderId="52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48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2" fillId="0" borderId="18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0" fillId="0" borderId="15" xfId="0" applyFont="1" applyBorder="1" applyAlignment="1"/>
    <xf numFmtId="0" fontId="0" fillId="0" borderId="31" xfId="0" applyFont="1" applyBorder="1" applyAlignment="1"/>
    <xf numFmtId="0" fontId="0" fillId="0" borderId="15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0" xfId="0" applyBorder="1" applyAlignment="1"/>
    <xf numFmtId="0" fontId="0" fillId="0" borderId="13" xfId="0" applyBorder="1" applyAlignment="1"/>
    <xf numFmtId="0" fontId="0" fillId="0" borderId="21" xfId="0" applyBorder="1" applyAlignment="1"/>
    <xf numFmtId="0" fontId="0" fillId="0" borderId="24" xfId="0" applyBorder="1" applyAlignment="1"/>
    <xf numFmtId="0" fontId="0" fillId="0" borderId="16" xfId="0" applyBorder="1" applyAlignment="1"/>
    <xf numFmtId="0" fontId="0" fillId="0" borderId="25" xfId="0" applyBorder="1" applyAlignment="1"/>
    <xf numFmtId="0" fontId="0" fillId="0" borderId="25" xfId="0" applyFont="1" applyBorder="1" applyAlignment="1"/>
    <xf numFmtId="0" fontId="0" fillId="0" borderId="37" xfId="0" applyBorder="1" applyAlignment="1"/>
    <xf numFmtId="0" fontId="0" fillId="0" borderId="31" xfId="0" applyBorder="1" applyAlignment="1"/>
    <xf numFmtId="0" fontId="0" fillId="0" borderId="12" xfId="0" applyFont="1" applyBorder="1" applyAlignment="1"/>
    <xf numFmtId="0" fontId="0" fillId="0" borderId="30" xfId="0" applyFont="1" applyBorder="1" applyAlignment="1"/>
    <xf numFmtId="0" fontId="0" fillId="0" borderId="38" xfId="0" applyBorder="1" applyAlignment="1"/>
    <xf numFmtId="0" fontId="0" fillId="0" borderId="29" xfId="0" applyBorder="1" applyAlignment="1"/>
    <xf numFmtId="0" fontId="0" fillId="0" borderId="32" xfId="0" applyBorder="1" applyAlignment="1"/>
    <xf numFmtId="0" fontId="0" fillId="0" borderId="39" xfId="0" applyBorder="1" applyAlignment="1"/>
    <xf numFmtId="0" fontId="0" fillId="0" borderId="30" xfId="0" applyBorder="1" applyAlignment="1"/>
    <xf numFmtId="0" fontId="0" fillId="0" borderId="15" xfId="0" applyBorder="1" applyAlignment="1"/>
    <xf numFmtId="0" fontId="0" fillId="0" borderId="28" xfId="0" applyBorder="1" applyAlignment="1"/>
    <xf numFmtId="0" fontId="8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31"/>
  <sheetViews>
    <sheetView tabSelected="1" topLeftCell="B1" zoomScaleNormal="100" workbookViewId="0">
      <pane ySplit="12" topLeftCell="A13" activePane="bottomLeft" state="frozen"/>
      <selection activeCell="B1" sqref="B1"/>
      <selection pane="bottomLeft" activeCell="B4" sqref="B4:J5"/>
    </sheetView>
  </sheetViews>
  <sheetFormatPr defaultRowHeight="15"/>
  <cols>
    <col min="1" max="1" width="3.140625" customWidth="1"/>
    <col min="2" max="2" width="13.42578125" customWidth="1"/>
    <col min="8" max="8" width="9.140625" style="1"/>
    <col min="9" max="9" width="9.85546875" style="8" customWidth="1"/>
    <col min="10" max="10" width="10.85546875" style="1" customWidth="1"/>
    <col min="12" max="12" width="13.5703125" customWidth="1"/>
    <col min="19" max="19" width="10" customWidth="1"/>
    <col min="20" max="20" width="11" style="8" customWidth="1"/>
  </cols>
  <sheetData>
    <row r="1" spans="2:20" ht="15.75" thickBot="1"/>
    <row r="2" spans="2:20" ht="15.75" thickTop="1">
      <c r="B2" s="59" t="s">
        <v>0</v>
      </c>
      <c r="C2" s="60"/>
      <c r="D2" s="60"/>
      <c r="E2" s="60"/>
      <c r="F2" s="60"/>
      <c r="G2" s="60"/>
      <c r="H2" s="60"/>
      <c r="I2" s="60"/>
      <c r="J2" s="61"/>
      <c r="L2" s="59" t="s">
        <v>54</v>
      </c>
      <c r="M2" s="60"/>
      <c r="N2" s="60"/>
      <c r="O2" s="60"/>
      <c r="P2" s="60"/>
      <c r="Q2" s="60"/>
      <c r="R2" s="60"/>
      <c r="S2" s="60"/>
      <c r="T2" s="61"/>
    </row>
    <row r="3" spans="2:20">
      <c r="B3" s="62"/>
      <c r="C3" s="63"/>
      <c r="D3" s="63"/>
      <c r="E3" s="63"/>
      <c r="F3" s="63"/>
      <c r="G3" s="63"/>
      <c r="H3" s="63"/>
      <c r="I3" s="63"/>
      <c r="J3" s="64"/>
      <c r="L3" s="62"/>
      <c r="M3" s="63"/>
      <c r="N3" s="63"/>
      <c r="O3" s="63"/>
      <c r="P3" s="63"/>
      <c r="Q3" s="63"/>
      <c r="R3" s="63"/>
      <c r="S3" s="63"/>
      <c r="T3" s="64"/>
    </row>
    <row r="4" spans="2:20" ht="18.75" customHeight="1">
      <c r="B4" s="80" t="s">
        <v>1</v>
      </c>
      <c r="C4" s="81"/>
      <c r="D4" s="81"/>
      <c r="E4" s="81"/>
      <c r="F4" s="81"/>
      <c r="G4" s="81"/>
      <c r="H4" s="81"/>
      <c r="I4" s="81"/>
      <c r="J4" s="82"/>
      <c r="L4" s="80"/>
      <c r="M4" s="81"/>
      <c r="N4" s="81"/>
      <c r="O4" s="81"/>
      <c r="P4" s="81"/>
      <c r="Q4" s="81"/>
      <c r="R4" s="81"/>
      <c r="S4" s="81"/>
      <c r="T4" s="82"/>
    </row>
    <row r="5" spans="2:20" ht="15.75" thickBot="1">
      <c r="B5" s="83"/>
      <c r="C5" s="84"/>
      <c r="D5" s="84"/>
      <c r="E5" s="84"/>
      <c r="F5" s="84"/>
      <c r="G5" s="84"/>
      <c r="H5" s="84"/>
      <c r="I5" s="84"/>
      <c r="J5" s="85"/>
      <c r="L5" s="83"/>
      <c r="M5" s="84"/>
      <c r="N5" s="84"/>
      <c r="O5" s="84"/>
      <c r="P5" s="84"/>
      <c r="Q5" s="84"/>
      <c r="R5" s="84"/>
      <c r="S5" s="84"/>
      <c r="T5" s="85"/>
    </row>
    <row r="6" spans="2:20" ht="15.75">
      <c r="B6" s="99" t="s">
        <v>20</v>
      </c>
      <c r="C6" s="100"/>
      <c r="D6" s="68" t="s">
        <v>95</v>
      </c>
      <c r="E6" s="69"/>
      <c r="F6" s="69"/>
      <c r="G6" s="69"/>
      <c r="H6" s="69"/>
      <c r="I6" s="70"/>
      <c r="J6" s="34">
        <v>4200</v>
      </c>
      <c r="L6" s="99" t="s">
        <v>20</v>
      </c>
      <c r="M6" s="100"/>
      <c r="N6" s="68" t="s">
        <v>83</v>
      </c>
      <c r="O6" s="69"/>
      <c r="P6" s="69"/>
      <c r="Q6" s="69"/>
      <c r="R6" s="69"/>
      <c r="S6" s="70"/>
      <c r="T6" s="34">
        <v>330</v>
      </c>
    </row>
    <row r="7" spans="2:20" ht="15.75">
      <c r="B7" s="97" t="s">
        <v>51</v>
      </c>
      <c r="C7" s="98"/>
      <c r="D7" s="74" t="s">
        <v>100</v>
      </c>
      <c r="E7" s="75"/>
      <c r="F7" s="75"/>
      <c r="G7" s="75"/>
      <c r="H7" s="75"/>
      <c r="I7" s="76"/>
      <c r="J7" s="35">
        <f>SUM(J14:J293)</f>
        <v>5301.7499999999991</v>
      </c>
      <c r="L7" s="97" t="s">
        <v>52</v>
      </c>
      <c r="M7" s="98"/>
      <c r="N7" s="74"/>
      <c r="O7" s="75"/>
      <c r="P7" s="75"/>
      <c r="Q7" s="75"/>
      <c r="R7" s="75"/>
      <c r="S7" s="76"/>
      <c r="T7" s="35">
        <f>SUM(T14:T291)</f>
        <v>1516</v>
      </c>
    </row>
    <row r="8" spans="2:20" ht="16.5" thickBot="1">
      <c r="B8" s="95" t="s">
        <v>21</v>
      </c>
      <c r="C8" s="96"/>
      <c r="D8" s="77" t="s">
        <v>99</v>
      </c>
      <c r="E8" s="78"/>
      <c r="F8" s="78"/>
      <c r="G8" s="78"/>
      <c r="H8" s="78"/>
      <c r="I8" s="79"/>
      <c r="J8" s="36">
        <f>J6+J7</f>
        <v>9501.75</v>
      </c>
      <c r="L8" s="95" t="s">
        <v>21</v>
      </c>
      <c r="M8" s="96"/>
      <c r="N8" s="71"/>
      <c r="O8" s="72"/>
      <c r="P8" s="72"/>
      <c r="Q8" s="72"/>
      <c r="R8" s="72"/>
      <c r="S8" s="73"/>
      <c r="T8" s="36">
        <f>T6+T7</f>
        <v>1846</v>
      </c>
    </row>
    <row r="9" spans="2:20">
      <c r="B9" s="86" t="s">
        <v>2</v>
      </c>
      <c r="C9" s="87"/>
      <c r="D9" s="87"/>
      <c r="E9" s="87"/>
      <c r="F9" s="87"/>
      <c r="G9" s="87"/>
      <c r="H9" s="87"/>
      <c r="I9" s="87"/>
      <c r="J9" s="88"/>
      <c r="L9" s="86" t="s">
        <v>2</v>
      </c>
      <c r="M9" s="87"/>
      <c r="N9" s="87"/>
      <c r="O9" s="87"/>
      <c r="P9" s="87"/>
      <c r="Q9" s="87"/>
      <c r="R9" s="87"/>
      <c r="S9" s="87"/>
      <c r="T9" s="88"/>
    </row>
    <row r="10" spans="2:20">
      <c r="B10" s="89"/>
      <c r="C10" s="90"/>
      <c r="D10" s="90"/>
      <c r="E10" s="90"/>
      <c r="F10" s="90"/>
      <c r="G10" s="90"/>
      <c r="H10" s="90"/>
      <c r="I10" s="90"/>
      <c r="J10" s="91"/>
      <c r="L10" s="89"/>
      <c r="M10" s="90"/>
      <c r="N10" s="90"/>
      <c r="O10" s="90"/>
      <c r="P10" s="90"/>
      <c r="Q10" s="90"/>
      <c r="R10" s="90"/>
      <c r="S10" s="90"/>
      <c r="T10" s="91"/>
    </row>
    <row r="11" spans="2:20" ht="16.5" customHeight="1" thickBot="1">
      <c r="B11" s="92"/>
      <c r="C11" s="93"/>
      <c r="D11" s="93"/>
      <c r="E11" s="93"/>
      <c r="F11" s="93"/>
      <c r="G11" s="93"/>
      <c r="H11" s="93"/>
      <c r="I11" s="93"/>
      <c r="J11" s="94"/>
      <c r="L11" s="92"/>
      <c r="M11" s="93"/>
      <c r="N11" s="93"/>
      <c r="O11" s="93"/>
      <c r="P11" s="93"/>
      <c r="Q11" s="93"/>
      <c r="R11" s="93"/>
      <c r="S11" s="93"/>
      <c r="T11" s="94"/>
    </row>
    <row r="12" spans="2:20" ht="16.5" thickBot="1">
      <c r="B12" s="101" t="s">
        <v>27</v>
      </c>
      <c r="C12" s="67"/>
      <c r="D12" s="65" t="s">
        <v>26</v>
      </c>
      <c r="E12" s="66"/>
      <c r="F12" s="66"/>
      <c r="G12" s="67"/>
      <c r="H12" s="7" t="s">
        <v>23</v>
      </c>
      <c r="I12" s="3" t="s">
        <v>24</v>
      </c>
      <c r="J12" s="5" t="s">
        <v>25</v>
      </c>
      <c r="L12" s="101" t="s">
        <v>27</v>
      </c>
      <c r="M12" s="67"/>
      <c r="N12" s="65" t="s">
        <v>26</v>
      </c>
      <c r="O12" s="66"/>
      <c r="P12" s="66"/>
      <c r="Q12" s="67"/>
      <c r="R12" s="3" t="s">
        <v>23</v>
      </c>
      <c r="S12" s="3" t="s">
        <v>24</v>
      </c>
      <c r="T12" s="5" t="s">
        <v>25</v>
      </c>
    </row>
    <row r="13" spans="2:20">
      <c r="B13" s="118"/>
      <c r="C13" s="119"/>
      <c r="D13" s="123"/>
      <c r="E13" s="110"/>
      <c r="F13" s="110"/>
      <c r="G13" s="124"/>
      <c r="H13" s="12"/>
      <c r="I13" s="9"/>
      <c r="J13" s="13"/>
      <c r="L13" s="102"/>
      <c r="M13" s="115"/>
      <c r="N13" s="109"/>
      <c r="O13" s="110"/>
      <c r="P13" s="110"/>
      <c r="Q13" s="111"/>
      <c r="R13" s="52"/>
      <c r="S13" s="49"/>
      <c r="T13" s="37"/>
    </row>
    <row r="14" spans="2:20">
      <c r="B14" s="102"/>
      <c r="C14" s="103"/>
      <c r="D14" s="116"/>
      <c r="E14" s="113"/>
      <c r="F14" s="113"/>
      <c r="G14" s="117"/>
      <c r="H14" s="14"/>
      <c r="I14" s="10"/>
      <c r="J14" s="15"/>
      <c r="L14" s="102"/>
      <c r="M14" s="115"/>
      <c r="N14" s="112"/>
      <c r="O14" s="113"/>
      <c r="P14" s="113"/>
      <c r="Q14" s="114"/>
      <c r="R14" s="53"/>
      <c r="S14" s="50"/>
      <c r="T14" s="38"/>
    </row>
    <row r="15" spans="2:20">
      <c r="B15" s="102" t="s">
        <v>3</v>
      </c>
      <c r="C15" s="103"/>
      <c r="D15" s="116" t="s">
        <v>11</v>
      </c>
      <c r="E15" s="113"/>
      <c r="F15" s="113"/>
      <c r="G15" s="117"/>
      <c r="H15" s="14"/>
      <c r="I15" s="10"/>
      <c r="J15" s="15" t="s">
        <v>16</v>
      </c>
      <c r="L15" s="102" t="s">
        <v>29</v>
      </c>
      <c r="M15" s="115"/>
      <c r="N15" s="112"/>
      <c r="O15" s="113"/>
      <c r="P15" s="113"/>
      <c r="Q15" s="114"/>
      <c r="R15" s="53">
        <v>340</v>
      </c>
      <c r="S15" s="50">
        <v>1</v>
      </c>
      <c r="T15" s="22">
        <f>S15*R15</f>
        <v>340</v>
      </c>
    </row>
    <row r="16" spans="2:20">
      <c r="B16" s="104"/>
      <c r="C16" s="105"/>
      <c r="D16" s="106" t="s">
        <v>86</v>
      </c>
      <c r="E16" s="107"/>
      <c r="F16" s="107"/>
      <c r="G16" s="108"/>
      <c r="H16" s="14">
        <v>245</v>
      </c>
      <c r="I16" s="10">
        <v>1</v>
      </c>
      <c r="J16" s="24">
        <f>I16*H16</f>
        <v>245</v>
      </c>
      <c r="L16" s="46"/>
      <c r="M16" s="47"/>
      <c r="N16" s="43"/>
      <c r="O16" s="44"/>
      <c r="P16" s="44"/>
      <c r="Q16" s="45"/>
      <c r="R16" s="53"/>
      <c r="S16" s="50"/>
      <c r="T16" s="22"/>
    </row>
    <row r="17" spans="2:20">
      <c r="B17" s="104"/>
      <c r="C17" s="105"/>
      <c r="D17" s="106" t="s">
        <v>98</v>
      </c>
      <c r="E17" s="107"/>
      <c r="F17" s="107"/>
      <c r="G17" s="108"/>
      <c r="H17" s="14">
        <v>275</v>
      </c>
      <c r="I17" s="10">
        <v>1</v>
      </c>
      <c r="J17" s="22">
        <f>I17*H17</f>
        <v>275</v>
      </c>
      <c r="L17" s="46"/>
      <c r="M17" s="47"/>
      <c r="N17" s="43"/>
      <c r="O17" s="44"/>
      <c r="P17" s="44"/>
      <c r="Q17" s="45"/>
      <c r="R17" s="53"/>
      <c r="S17" s="50"/>
      <c r="T17" s="22"/>
    </row>
    <row r="18" spans="2:20">
      <c r="B18" s="104"/>
      <c r="C18" s="105"/>
      <c r="D18" s="106"/>
      <c r="E18" s="107"/>
      <c r="F18" s="107"/>
      <c r="G18" s="108"/>
      <c r="H18" s="14"/>
      <c r="I18" s="10"/>
      <c r="J18" s="15"/>
      <c r="L18" s="102"/>
      <c r="M18" s="115"/>
      <c r="N18" s="112"/>
      <c r="O18" s="113"/>
      <c r="P18" s="113"/>
      <c r="Q18" s="114"/>
      <c r="R18" s="53"/>
      <c r="S18" s="50"/>
      <c r="T18" s="22"/>
    </row>
    <row r="19" spans="2:20">
      <c r="B19" s="102" t="s">
        <v>4</v>
      </c>
      <c r="C19" s="103"/>
      <c r="D19" s="116" t="s">
        <v>12</v>
      </c>
      <c r="E19" s="113"/>
      <c r="F19" s="113"/>
      <c r="G19" s="117"/>
      <c r="H19" s="14"/>
      <c r="I19" s="10"/>
      <c r="J19" s="15" t="s">
        <v>16</v>
      </c>
      <c r="L19" s="102" t="s">
        <v>22</v>
      </c>
      <c r="M19" s="115"/>
      <c r="N19" s="112" t="s">
        <v>78</v>
      </c>
      <c r="O19" s="113"/>
      <c r="P19" s="113"/>
      <c r="Q19" s="114"/>
      <c r="R19" s="53">
        <v>340</v>
      </c>
      <c r="S19" s="50">
        <v>1</v>
      </c>
      <c r="T19" s="22">
        <v>380</v>
      </c>
    </row>
    <row r="20" spans="2:20">
      <c r="B20" s="104"/>
      <c r="C20" s="105"/>
      <c r="D20" s="106" t="s">
        <v>88</v>
      </c>
      <c r="E20" s="107"/>
      <c r="F20" s="107"/>
      <c r="G20" s="108"/>
      <c r="H20" s="14">
        <v>21</v>
      </c>
      <c r="I20" s="10">
        <v>1</v>
      </c>
      <c r="J20" s="22">
        <f>I20*H20</f>
        <v>21</v>
      </c>
      <c r="L20" s="102" t="s">
        <v>31</v>
      </c>
      <c r="M20" s="115"/>
      <c r="N20" s="112" t="s">
        <v>79</v>
      </c>
      <c r="O20" s="113"/>
      <c r="P20" s="113"/>
      <c r="Q20" s="114"/>
      <c r="R20" s="53">
        <v>450</v>
      </c>
      <c r="S20" s="50">
        <v>1</v>
      </c>
      <c r="T20" s="22">
        <v>450</v>
      </c>
    </row>
    <row r="21" spans="2:20">
      <c r="B21" s="104"/>
      <c r="C21" s="105"/>
      <c r="D21" s="116" t="s">
        <v>87</v>
      </c>
      <c r="E21" s="113"/>
      <c r="F21" s="113"/>
      <c r="G21" s="117"/>
      <c r="H21" s="14">
        <v>57</v>
      </c>
      <c r="I21" s="10">
        <v>1</v>
      </c>
      <c r="J21" s="22">
        <f>I21*H21</f>
        <v>57</v>
      </c>
      <c r="L21" s="26" t="s">
        <v>82</v>
      </c>
      <c r="M21" s="42"/>
      <c r="N21" s="58"/>
      <c r="O21" s="25"/>
      <c r="P21" s="25"/>
      <c r="Q21" s="25"/>
      <c r="R21" s="53">
        <v>110</v>
      </c>
      <c r="S21" s="50">
        <v>1</v>
      </c>
      <c r="T21" s="22">
        <f>S21*R21</f>
        <v>110</v>
      </c>
    </row>
    <row r="22" spans="2:20">
      <c r="B22" s="102" t="s">
        <v>19</v>
      </c>
      <c r="C22" s="103"/>
      <c r="D22" s="116"/>
      <c r="E22" s="113"/>
      <c r="F22" s="113"/>
      <c r="G22" s="117"/>
      <c r="H22" s="14"/>
      <c r="I22" s="10"/>
      <c r="J22" s="15" t="s">
        <v>16</v>
      </c>
      <c r="L22" s="26" t="s">
        <v>34</v>
      </c>
      <c r="M22" s="42"/>
      <c r="N22" s="58"/>
      <c r="O22" s="25"/>
      <c r="P22" s="25"/>
      <c r="Q22" s="25">
        <v>45</v>
      </c>
      <c r="R22" s="53"/>
      <c r="S22" s="50"/>
      <c r="T22" s="22"/>
    </row>
    <row r="23" spans="2:20">
      <c r="B23" s="102"/>
      <c r="C23" s="103"/>
      <c r="D23" s="116"/>
      <c r="E23" s="113"/>
      <c r="F23" s="113"/>
      <c r="G23" s="117"/>
      <c r="H23" s="14"/>
      <c r="I23" s="10"/>
      <c r="J23" s="15"/>
      <c r="L23" s="26" t="s">
        <v>30</v>
      </c>
      <c r="M23" s="42"/>
      <c r="N23" s="58"/>
      <c r="O23" s="25"/>
      <c r="P23" s="25"/>
      <c r="Q23" s="25">
        <v>60</v>
      </c>
      <c r="R23" s="53"/>
      <c r="S23" s="50"/>
      <c r="T23" s="22"/>
    </row>
    <row r="24" spans="2:20">
      <c r="B24" s="102" t="s">
        <v>5</v>
      </c>
      <c r="C24" s="103"/>
      <c r="D24" s="116" t="s">
        <v>17</v>
      </c>
      <c r="E24" s="113"/>
      <c r="F24" s="113"/>
      <c r="G24" s="117"/>
      <c r="H24" s="14"/>
      <c r="I24" s="10">
        <v>4</v>
      </c>
      <c r="J24" s="15" t="s">
        <v>16</v>
      </c>
      <c r="L24" s="26" t="s">
        <v>35</v>
      </c>
      <c r="M24" s="42"/>
      <c r="N24" s="28"/>
      <c r="O24" s="25"/>
      <c r="P24" s="25"/>
      <c r="Q24" s="27">
        <v>90</v>
      </c>
      <c r="R24" s="53"/>
      <c r="S24" s="50"/>
      <c r="T24" s="22"/>
    </row>
    <row r="25" spans="2:20">
      <c r="B25" s="102"/>
      <c r="C25" s="103"/>
      <c r="D25" s="116" t="s">
        <v>18</v>
      </c>
      <c r="E25" s="113"/>
      <c r="F25" s="113"/>
      <c r="G25" s="117"/>
      <c r="H25" s="14">
        <v>160</v>
      </c>
      <c r="I25" s="10">
        <v>4</v>
      </c>
      <c r="J25" s="22">
        <f>I25*H25</f>
        <v>640</v>
      </c>
      <c r="L25" s="125" t="s">
        <v>75</v>
      </c>
      <c r="M25" s="115"/>
      <c r="N25" s="112"/>
      <c r="O25" s="113"/>
      <c r="P25" s="113"/>
      <c r="Q25" s="114"/>
      <c r="R25" s="53">
        <v>25</v>
      </c>
      <c r="S25" s="50">
        <v>2</v>
      </c>
      <c r="T25" s="22">
        <f>S25*R25</f>
        <v>50</v>
      </c>
    </row>
    <row r="26" spans="2:20">
      <c r="B26" s="102"/>
      <c r="C26" s="103"/>
      <c r="D26" s="116" t="s">
        <v>49</v>
      </c>
      <c r="E26" s="113"/>
      <c r="F26" s="113"/>
      <c r="G26" s="117"/>
      <c r="H26" s="14">
        <v>3.5</v>
      </c>
      <c r="I26" s="10">
        <v>16</v>
      </c>
      <c r="J26" s="22">
        <f>I26*H26</f>
        <v>56</v>
      </c>
      <c r="L26" s="102" t="s">
        <v>33</v>
      </c>
      <c r="M26" s="115"/>
      <c r="N26" s="112"/>
      <c r="O26" s="113"/>
      <c r="P26" s="113"/>
      <c r="Q26" s="114"/>
      <c r="R26" s="53">
        <v>13</v>
      </c>
      <c r="S26" s="50">
        <v>2</v>
      </c>
      <c r="T26" s="22">
        <f>S26*R26</f>
        <v>26</v>
      </c>
    </row>
    <row r="27" spans="2:20">
      <c r="B27" s="102"/>
      <c r="C27" s="103"/>
      <c r="D27" s="116" t="s">
        <v>50</v>
      </c>
      <c r="E27" s="113"/>
      <c r="F27" s="113"/>
      <c r="G27" s="117"/>
      <c r="H27" s="14">
        <v>3.5</v>
      </c>
      <c r="I27" s="10">
        <v>8</v>
      </c>
      <c r="J27" s="22">
        <f>I27*H27</f>
        <v>28</v>
      </c>
      <c r="L27" s="102" t="s">
        <v>36</v>
      </c>
      <c r="M27" s="115"/>
      <c r="N27" s="112"/>
      <c r="O27" s="113"/>
      <c r="P27" s="113"/>
      <c r="Q27" s="114"/>
      <c r="R27" s="53"/>
      <c r="S27" s="50">
        <v>1</v>
      </c>
      <c r="T27" s="39">
        <v>80</v>
      </c>
    </row>
    <row r="28" spans="2:20">
      <c r="B28" s="102" t="s">
        <v>6</v>
      </c>
      <c r="C28" s="103"/>
      <c r="D28" s="116" t="s">
        <v>15</v>
      </c>
      <c r="E28" s="113"/>
      <c r="F28" s="113"/>
      <c r="G28" s="117"/>
      <c r="H28" s="14"/>
      <c r="I28" s="10">
        <v>4</v>
      </c>
      <c r="J28" s="15"/>
      <c r="L28" s="102" t="s">
        <v>37</v>
      </c>
      <c r="M28" s="115"/>
      <c r="N28" s="112"/>
      <c r="O28" s="113"/>
      <c r="P28" s="113"/>
      <c r="Q28" s="114"/>
      <c r="R28" s="53"/>
      <c r="S28" s="50">
        <v>1</v>
      </c>
      <c r="T28" s="39">
        <v>80</v>
      </c>
    </row>
    <row r="29" spans="2:20">
      <c r="B29" s="102"/>
      <c r="C29" s="103"/>
      <c r="D29" s="116" t="s">
        <v>66</v>
      </c>
      <c r="E29" s="113"/>
      <c r="F29" s="113"/>
      <c r="G29" s="117"/>
      <c r="H29" s="14">
        <v>130</v>
      </c>
      <c r="I29" s="10">
        <v>4</v>
      </c>
      <c r="J29" s="22">
        <f>I29*H29</f>
        <v>520</v>
      </c>
      <c r="L29" s="102"/>
      <c r="M29" s="115"/>
      <c r="N29" s="112"/>
      <c r="O29" s="113"/>
      <c r="P29" s="113"/>
      <c r="Q29" s="114"/>
      <c r="R29" s="53"/>
      <c r="S29" s="50"/>
      <c r="T29" s="38"/>
    </row>
    <row r="30" spans="2:20">
      <c r="B30" s="102" t="s">
        <v>9</v>
      </c>
      <c r="C30" s="103"/>
      <c r="D30" s="116" t="s">
        <v>91</v>
      </c>
      <c r="E30" s="113"/>
      <c r="F30" s="113"/>
      <c r="G30" s="117"/>
      <c r="H30" s="14">
        <v>175</v>
      </c>
      <c r="I30" s="10">
        <v>4</v>
      </c>
      <c r="J30" s="15">
        <f>I30*H30</f>
        <v>700</v>
      </c>
      <c r="L30" s="102" t="s">
        <v>32</v>
      </c>
      <c r="M30" s="115"/>
      <c r="N30" s="112">
        <v>135</v>
      </c>
      <c r="O30" s="113"/>
      <c r="P30" s="113"/>
      <c r="Q30" s="114"/>
      <c r="R30" s="53"/>
      <c r="S30" s="50">
        <v>1</v>
      </c>
      <c r="T30" s="38"/>
    </row>
    <row r="31" spans="2:20">
      <c r="B31" s="102"/>
      <c r="C31" s="103"/>
      <c r="D31" s="116"/>
      <c r="E31" s="113"/>
      <c r="F31" s="113"/>
      <c r="G31" s="117"/>
      <c r="H31" s="14"/>
      <c r="I31" s="10"/>
      <c r="J31" s="15">
        <f>I31*H31</f>
        <v>0</v>
      </c>
      <c r="L31" s="125" t="s">
        <v>76</v>
      </c>
      <c r="M31" s="115"/>
      <c r="N31" s="112"/>
      <c r="O31" s="113"/>
      <c r="P31" s="113"/>
      <c r="Q31" s="114"/>
      <c r="R31" s="53"/>
      <c r="S31" s="50"/>
      <c r="T31" s="38"/>
    </row>
    <row r="32" spans="2:20">
      <c r="B32" s="102" t="s">
        <v>13</v>
      </c>
      <c r="C32" s="103"/>
      <c r="D32" s="116" t="s">
        <v>89</v>
      </c>
      <c r="E32" s="113"/>
      <c r="F32" s="113"/>
      <c r="G32" s="117"/>
      <c r="H32" s="14"/>
      <c r="I32" s="10"/>
      <c r="J32" s="15"/>
      <c r="L32" s="102"/>
      <c r="M32" s="115"/>
      <c r="N32" s="112"/>
      <c r="O32" s="113"/>
      <c r="P32" s="113"/>
      <c r="Q32" s="114"/>
      <c r="R32" s="53"/>
      <c r="S32" s="50"/>
      <c r="T32" s="38"/>
    </row>
    <row r="33" spans="2:20">
      <c r="B33" s="102"/>
      <c r="C33" s="103"/>
      <c r="D33" s="116"/>
      <c r="E33" s="113"/>
      <c r="F33" s="113"/>
      <c r="G33" s="117"/>
      <c r="H33" s="14"/>
      <c r="I33" s="10"/>
      <c r="J33" s="15">
        <f>I33*H33</f>
        <v>0</v>
      </c>
      <c r="L33" s="102"/>
      <c r="M33" s="115"/>
      <c r="N33" s="112"/>
      <c r="O33" s="113"/>
      <c r="P33" s="113"/>
      <c r="Q33" s="114"/>
      <c r="R33" s="53"/>
      <c r="S33" s="50"/>
      <c r="T33" s="38"/>
    </row>
    <row r="34" spans="2:20">
      <c r="B34" s="102" t="s">
        <v>10</v>
      </c>
      <c r="C34" s="103"/>
      <c r="D34" s="116" t="s">
        <v>84</v>
      </c>
      <c r="E34" s="113"/>
      <c r="F34" s="113"/>
      <c r="G34" s="117"/>
      <c r="H34" s="14">
        <v>440</v>
      </c>
      <c r="I34" s="10">
        <v>1</v>
      </c>
      <c r="J34" s="22">
        <f>I34*H34</f>
        <v>440</v>
      </c>
      <c r="L34" s="102"/>
      <c r="M34" s="115"/>
      <c r="N34" s="112"/>
      <c r="O34" s="113"/>
      <c r="P34" s="113"/>
      <c r="Q34" s="114"/>
      <c r="R34" s="53"/>
      <c r="S34" s="50"/>
      <c r="T34" s="38"/>
    </row>
    <row r="35" spans="2:20">
      <c r="B35" s="102"/>
      <c r="C35" s="103"/>
      <c r="D35" s="116"/>
      <c r="E35" s="113"/>
      <c r="F35" s="113"/>
      <c r="G35" s="117"/>
      <c r="H35" s="14"/>
      <c r="I35" s="10"/>
      <c r="J35" s="15"/>
      <c r="L35" s="102"/>
      <c r="M35" s="115"/>
      <c r="N35" s="112"/>
      <c r="O35" s="113"/>
      <c r="P35" s="113"/>
      <c r="Q35" s="114"/>
      <c r="R35" s="53"/>
      <c r="S35" s="50"/>
      <c r="T35" s="38"/>
    </row>
    <row r="36" spans="2:20">
      <c r="B36" s="56" t="s">
        <v>38</v>
      </c>
      <c r="C36" s="57"/>
      <c r="D36" s="116" t="s">
        <v>55</v>
      </c>
      <c r="E36" s="113"/>
      <c r="F36" s="113"/>
      <c r="G36" s="117"/>
      <c r="H36" s="14">
        <v>114</v>
      </c>
      <c r="I36" s="10">
        <v>1</v>
      </c>
      <c r="J36" s="22">
        <f>I36*H36</f>
        <v>114</v>
      </c>
      <c r="L36" s="102"/>
      <c r="M36" s="115"/>
      <c r="N36" s="112"/>
      <c r="O36" s="113"/>
      <c r="P36" s="113"/>
      <c r="Q36" s="114"/>
      <c r="R36" s="53"/>
      <c r="S36" s="50"/>
      <c r="T36" s="38"/>
    </row>
    <row r="37" spans="2:20">
      <c r="B37" s="102"/>
      <c r="C37" s="103"/>
      <c r="D37" s="116" t="s">
        <v>44</v>
      </c>
      <c r="E37" s="113"/>
      <c r="F37" s="113"/>
      <c r="G37" s="117"/>
      <c r="H37" s="14">
        <v>79.95</v>
      </c>
      <c r="I37" s="10">
        <v>1</v>
      </c>
      <c r="J37" s="22">
        <f>I37*H37</f>
        <v>79.95</v>
      </c>
      <c r="L37" s="102"/>
      <c r="M37" s="115"/>
      <c r="N37" s="112"/>
      <c r="O37" s="113"/>
      <c r="P37" s="113"/>
      <c r="Q37" s="114"/>
      <c r="R37" s="53"/>
      <c r="S37" s="50"/>
      <c r="T37" s="38"/>
    </row>
    <row r="38" spans="2:20">
      <c r="B38" s="102"/>
      <c r="C38" s="103"/>
      <c r="D38" s="116" t="s">
        <v>43</v>
      </c>
      <c r="E38" s="113"/>
      <c r="F38" s="113"/>
      <c r="G38" s="117"/>
      <c r="H38" s="14">
        <v>54.95</v>
      </c>
      <c r="I38" s="10">
        <v>1</v>
      </c>
      <c r="J38" s="22">
        <f>I38*H38</f>
        <v>54.95</v>
      </c>
      <c r="L38" s="102"/>
      <c r="M38" s="115"/>
      <c r="N38" s="112"/>
      <c r="O38" s="113"/>
      <c r="P38" s="113"/>
      <c r="Q38" s="114"/>
      <c r="R38" s="53"/>
      <c r="S38" s="50"/>
      <c r="T38" s="38"/>
    </row>
    <row r="39" spans="2:20">
      <c r="B39" s="102"/>
      <c r="C39" s="103"/>
      <c r="D39" s="116" t="s">
        <v>42</v>
      </c>
      <c r="E39" s="113"/>
      <c r="F39" s="113"/>
      <c r="G39" s="117"/>
      <c r="H39" s="14">
        <v>37.950000000000003</v>
      </c>
      <c r="I39" s="10">
        <v>1</v>
      </c>
      <c r="J39" s="22">
        <f>I39*H39</f>
        <v>37.950000000000003</v>
      </c>
      <c r="L39" s="102"/>
      <c r="M39" s="115"/>
      <c r="N39" s="112"/>
      <c r="O39" s="113"/>
      <c r="P39" s="113"/>
      <c r="Q39" s="114"/>
      <c r="R39" s="53"/>
      <c r="S39" s="50"/>
      <c r="T39" s="38"/>
    </row>
    <row r="40" spans="2:20">
      <c r="B40" s="102"/>
      <c r="C40" s="103"/>
      <c r="D40" s="116"/>
      <c r="E40" s="113"/>
      <c r="F40" s="113"/>
      <c r="G40" s="117"/>
      <c r="H40" s="14"/>
      <c r="I40" s="10"/>
      <c r="J40" s="15"/>
      <c r="L40" s="102"/>
      <c r="M40" s="115"/>
      <c r="N40" s="112"/>
      <c r="O40" s="113"/>
      <c r="P40" s="113"/>
      <c r="Q40" s="114"/>
      <c r="R40" s="53"/>
      <c r="S40" s="50"/>
      <c r="T40" s="38"/>
    </row>
    <row r="41" spans="2:20">
      <c r="B41" s="102"/>
      <c r="C41" s="103"/>
      <c r="D41" s="116"/>
      <c r="E41" s="113"/>
      <c r="F41" s="113"/>
      <c r="G41" s="117"/>
      <c r="H41" s="14"/>
      <c r="I41" s="10"/>
      <c r="J41" s="15"/>
      <c r="L41" s="125"/>
      <c r="M41" s="114"/>
      <c r="N41" s="112"/>
      <c r="O41" s="113"/>
      <c r="P41" s="113"/>
      <c r="Q41" s="114"/>
      <c r="R41" s="53"/>
      <c r="S41" s="50"/>
      <c r="T41" s="38"/>
    </row>
    <row r="42" spans="2:20">
      <c r="B42" s="56" t="s">
        <v>39</v>
      </c>
      <c r="C42" s="57"/>
      <c r="D42" s="116" t="s">
        <v>41</v>
      </c>
      <c r="E42" s="113"/>
      <c r="F42" s="113"/>
      <c r="G42" s="117"/>
      <c r="H42" s="14">
        <v>114</v>
      </c>
      <c r="I42" s="10">
        <v>1</v>
      </c>
      <c r="J42" s="23">
        <f>I42*H42</f>
        <v>114</v>
      </c>
      <c r="L42" s="125"/>
      <c r="M42" s="114"/>
      <c r="N42" s="112"/>
      <c r="O42" s="113"/>
      <c r="P42" s="113"/>
      <c r="Q42" s="114"/>
      <c r="R42" s="53"/>
      <c r="S42" s="50"/>
      <c r="T42" s="38"/>
    </row>
    <row r="43" spans="2:20">
      <c r="B43" s="102"/>
      <c r="C43" s="103"/>
      <c r="D43" s="116" t="s">
        <v>43</v>
      </c>
      <c r="E43" s="113"/>
      <c r="F43" s="113"/>
      <c r="G43" s="117"/>
      <c r="H43" s="14">
        <v>54.95</v>
      </c>
      <c r="I43" s="10">
        <v>1</v>
      </c>
      <c r="J43" s="22">
        <f>I43*H43</f>
        <v>54.95</v>
      </c>
      <c r="L43" s="125"/>
      <c r="M43" s="114"/>
      <c r="N43" s="112"/>
      <c r="O43" s="113"/>
      <c r="P43" s="113"/>
      <c r="Q43" s="114"/>
      <c r="R43" s="53"/>
      <c r="S43" s="50"/>
      <c r="T43" s="38"/>
    </row>
    <row r="44" spans="2:20">
      <c r="B44" s="102"/>
      <c r="C44" s="103"/>
      <c r="D44" s="116"/>
      <c r="E44" s="113"/>
      <c r="F44" s="113"/>
      <c r="G44" s="117"/>
      <c r="H44" s="14"/>
      <c r="I44" s="10"/>
      <c r="J44" s="22"/>
      <c r="L44" s="125"/>
      <c r="M44" s="114"/>
      <c r="N44" s="112"/>
      <c r="O44" s="113"/>
      <c r="P44" s="113"/>
      <c r="Q44" s="114"/>
      <c r="R44" s="53"/>
      <c r="S44" s="50"/>
      <c r="T44" s="38"/>
    </row>
    <row r="45" spans="2:20">
      <c r="B45" s="102" t="s">
        <v>14</v>
      </c>
      <c r="C45" s="103"/>
      <c r="D45" s="116" t="s">
        <v>45</v>
      </c>
      <c r="E45" s="113"/>
      <c r="F45" s="113"/>
      <c r="G45" s="117"/>
      <c r="H45" s="14">
        <v>525</v>
      </c>
      <c r="I45" s="10">
        <v>1</v>
      </c>
      <c r="J45" s="22">
        <f>I45*H45</f>
        <v>525</v>
      </c>
      <c r="L45" s="125"/>
      <c r="M45" s="114"/>
      <c r="N45" s="112"/>
      <c r="O45" s="113"/>
      <c r="P45" s="113"/>
      <c r="Q45" s="114"/>
      <c r="R45" s="53"/>
      <c r="S45" s="50"/>
      <c r="T45" s="38"/>
    </row>
    <row r="46" spans="2:20">
      <c r="B46" s="102"/>
      <c r="C46" s="103"/>
      <c r="D46" s="116" t="s">
        <v>46</v>
      </c>
      <c r="E46" s="113"/>
      <c r="F46" s="113"/>
      <c r="G46" s="117"/>
      <c r="H46" s="14">
        <v>85</v>
      </c>
      <c r="I46" s="10">
        <v>1</v>
      </c>
      <c r="J46" s="22">
        <f>I46*H46</f>
        <v>85</v>
      </c>
      <c r="L46" s="125"/>
      <c r="M46" s="114"/>
      <c r="N46" s="112"/>
      <c r="O46" s="113"/>
      <c r="P46" s="113"/>
      <c r="Q46" s="114"/>
      <c r="R46" s="53"/>
      <c r="S46" s="50"/>
      <c r="T46" s="38"/>
    </row>
    <row r="47" spans="2:20">
      <c r="B47" s="102"/>
      <c r="C47" s="103"/>
      <c r="D47" s="116" t="s">
        <v>47</v>
      </c>
      <c r="E47" s="113"/>
      <c r="F47" s="113"/>
      <c r="G47" s="117"/>
      <c r="H47" s="14">
        <v>85</v>
      </c>
      <c r="I47" s="10">
        <v>1</v>
      </c>
      <c r="J47" s="22">
        <f>I47*H47</f>
        <v>85</v>
      </c>
      <c r="L47" s="125"/>
      <c r="M47" s="114"/>
      <c r="N47" s="112"/>
      <c r="O47" s="113"/>
      <c r="P47" s="113"/>
      <c r="Q47" s="114"/>
      <c r="R47" s="53"/>
      <c r="S47" s="50"/>
      <c r="T47" s="38"/>
    </row>
    <row r="48" spans="2:20">
      <c r="B48" s="102"/>
      <c r="C48" s="103"/>
      <c r="D48" s="116"/>
      <c r="E48" s="113"/>
      <c r="F48" s="113"/>
      <c r="G48" s="117"/>
      <c r="H48" s="14"/>
      <c r="I48" s="10"/>
      <c r="J48" s="16"/>
      <c r="L48" s="125"/>
      <c r="M48" s="114"/>
      <c r="N48" s="112"/>
      <c r="O48" s="113"/>
      <c r="P48" s="113"/>
      <c r="Q48" s="114"/>
      <c r="R48" s="53"/>
      <c r="S48" s="50"/>
      <c r="T48" s="38"/>
    </row>
    <row r="49" spans="2:20">
      <c r="B49" s="102" t="s">
        <v>7</v>
      </c>
      <c r="C49" s="103"/>
      <c r="D49" s="116" t="s">
        <v>90</v>
      </c>
      <c r="E49" s="113"/>
      <c r="F49" s="113"/>
      <c r="G49" s="117"/>
      <c r="H49" s="14"/>
      <c r="I49" s="10"/>
      <c r="J49" s="15" t="s">
        <v>16</v>
      </c>
      <c r="L49" s="125"/>
      <c r="M49" s="114"/>
      <c r="N49" s="112"/>
      <c r="O49" s="113"/>
      <c r="P49" s="113"/>
      <c r="Q49" s="114"/>
      <c r="R49" s="53"/>
      <c r="S49" s="50"/>
      <c r="T49" s="38"/>
    </row>
    <row r="50" spans="2:20">
      <c r="B50" s="102"/>
      <c r="C50" s="103"/>
      <c r="D50" s="116" t="s">
        <v>77</v>
      </c>
      <c r="E50" s="113"/>
      <c r="F50" s="113"/>
      <c r="G50" s="117"/>
      <c r="H50" s="14">
        <v>294</v>
      </c>
      <c r="I50" s="10">
        <v>1</v>
      </c>
      <c r="J50" s="22">
        <f>I50*H50</f>
        <v>294</v>
      </c>
      <c r="L50" s="125"/>
      <c r="M50" s="114"/>
      <c r="N50" s="112"/>
      <c r="O50" s="113"/>
      <c r="P50" s="113"/>
      <c r="Q50" s="114"/>
      <c r="R50" s="53"/>
      <c r="S50" s="50"/>
      <c r="T50" s="38"/>
    </row>
    <row r="51" spans="2:20">
      <c r="B51" s="102"/>
      <c r="C51" s="103"/>
      <c r="D51" s="116"/>
      <c r="E51" s="113"/>
      <c r="F51" s="113"/>
      <c r="G51" s="117"/>
      <c r="H51" s="14"/>
      <c r="I51" s="10"/>
      <c r="J51" s="15"/>
      <c r="L51" s="125"/>
      <c r="M51" s="114"/>
      <c r="N51" s="112"/>
      <c r="O51" s="113"/>
      <c r="P51" s="113"/>
      <c r="Q51" s="114"/>
      <c r="R51" s="53"/>
      <c r="S51" s="50"/>
      <c r="T51" s="38"/>
    </row>
    <row r="52" spans="2:20">
      <c r="B52" s="102" t="s">
        <v>28</v>
      </c>
      <c r="C52" s="103"/>
      <c r="D52" s="116" t="s">
        <v>80</v>
      </c>
      <c r="E52" s="113"/>
      <c r="F52" s="113"/>
      <c r="G52" s="117"/>
      <c r="H52" s="14">
        <v>173</v>
      </c>
      <c r="I52" s="10">
        <v>2</v>
      </c>
      <c r="J52" s="22">
        <f>I52*H52</f>
        <v>346</v>
      </c>
      <c r="L52" s="125"/>
      <c r="M52" s="114"/>
      <c r="N52" s="112"/>
      <c r="O52" s="113"/>
      <c r="P52" s="113"/>
      <c r="Q52" s="114"/>
      <c r="R52" s="53"/>
      <c r="S52" s="50"/>
      <c r="T52" s="38"/>
    </row>
    <row r="53" spans="2:20">
      <c r="B53" s="102"/>
      <c r="C53" s="103"/>
      <c r="D53" s="116"/>
      <c r="E53" s="113"/>
      <c r="F53" s="113"/>
      <c r="G53" s="117"/>
      <c r="H53" s="14"/>
      <c r="I53" s="10"/>
      <c r="J53" s="15"/>
      <c r="L53" s="125"/>
      <c r="M53" s="114"/>
      <c r="N53" s="112"/>
      <c r="O53" s="113"/>
      <c r="P53" s="113"/>
      <c r="Q53" s="114"/>
      <c r="R53" s="53"/>
      <c r="S53" s="50"/>
      <c r="T53" s="38"/>
    </row>
    <row r="54" spans="2:20">
      <c r="B54" s="102" t="s">
        <v>8</v>
      </c>
      <c r="C54" s="103"/>
      <c r="D54" s="116"/>
      <c r="E54" s="113"/>
      <c r="F54" s="113"/>
      <c r="G54" s="117"/>
      <c r="H54" s="14"/>
      <c r="I54" s="10"/>
      <c r="J54" s="15"/>
      <c r="L54" s="125"/>
      <c r="M54" s="114"/>
      <c r="N54" s="112"/>
      <c r="O54" s="113"/>
      <c r="P54" s="113"/>
      <c r="Q54" s="114"/>
      <c r="R54" s="53"/>
      <c r="S54" s="50"/>
      <c r="T54" s="38"/>
    </row>
    <row r="55" spans="2:20">
      <c r="B55" s="102"/>
      <c r="C55" s="103"/>
      <c r="D55" s="116"/>
      <c r="E55" s="113"/>
      <c r="F55" s="113"/>
      <c r="G55" s="117"/>
      <c r="H55" s="14"/>
      <c r="I55" s="10"/>
      <c r="J55" s="15"/>
      <c r="L55" s="125"/>
      <c r="M55" s="114"/>
      <c r="N55" s="112"/>
      <c r="O55" s="113"/>
      <c r="P55" s="113"/>
      <c r="Q55" s="114"/>
      <c r="R55" s="53"/>
      <c r="S55" s="50"/>
      <c r="T55" s="38"/>
    </row>
    <row r="56" spans="2:20">
      <c r="B56" s="102"/>
      <c r="C56" s="103"/>
      <c r="D56" s="116"/>
      <c r="E56" s="113"/>
      <c r="F56" s="113"/>
      <c r="G56" s="117"/>
      <c r="H56" s="14"/>
      <c r="I56" s="10"/>
      <c r="J56" s="15"/>
      <c r="L56" s="48"/>
      <c r="M56" s="45"/>
      <c r="N56" s="43"/>
      <c r="O56" s="44"/>
      <c r="P56" s="44"/>
      <c r="Q56" s="45"/>
      <c r="R56" s="53"/>
      <c r="S56" s="50"/>
      <c r="T56" s="38"/>
    </row>
    <row r="57" spans="2:20">
      <c r="B57" s="102" t="s">
        <v>40</v>
      </c>
      <c r="C57" s="103"/>
      <c r="D57" s="116" t="s">
        <v>48</v>
      </c>
      <c r="E57" s="113"/>
      <c r="F57" s="113"/>
      <c r="G57" s="117"/>
      <c r="H57" s="14">
        <v>29.95</v>
      </c>
      <c r="I57" s="10">
        <v>1</v>
      </c>
      <c r="J57" s="22">
        <f>I57*H57</f>
        <v>29.95</v>
      </c>
      <c r="L57" s="125"/>
      <c r="M57" s="114"/>
      <c r="N57" s="112"/>
      <c r="O57" s="113"/>
      <c r="P57" s="113"/>
      <c r="Q57" s="114"/>
      <c r="R57" s="53"/>
      <c r="S57" s="50"/>
      <c r="T57" s="38"/>
    </row>
    <row r="58" spans="2:20">
      <c r="B58" s="46"/>
      <c r="C58" s="55"/>
      <c r="D58" s="116" t="s">
        <v>85</v>
      </c>
      <c r="E58" s="113"/>
      <c r="F58" s="113"/>
      <c r="G58" s="117"/>
      <c r="H58" s="14">
        <v>68</v>
      </c>
      <c r="I58" s="10">
        <v>1</v>
      </c>
      <c r="J58" s="22">
        <f>I58*H58</f>
        <v>68</v>
      </c>
      <c r="L58" s="125"/>
      <c r="M58" s="114"/>
      <c r="N58" s="112"/>
      <c r="O58" s="113"/>
      <c r="P58" s="113"/>
      <c r="Q58" s="114"/>
      <c r="R58" s="53"/>
      <c r="S58" s="50"/>
      <c r="T58" s="38"/>
    </row>
    <row r="59" spans="2:20">
      <c r="B59" s="102"/>
      <c r="C59" s="103"/>
      <c r="D59" s="116" t="s">
        <v>92</v>
      </c>
      <c r="E59" s="113"/>
      <c r="F59" s="113"/>
      <c r="G59" s="117"/>
      <c r="H59" s="14">
        <v>200</v>
      </c>
      <c r="I59" s="10">
        <v>1</v>
      </c>
      <c r="J59" s="22">
        <f>I59*H59</f>
        <v>200</v>
      </c>
      <c r="L59" s="125"/>
      <c r="M59" s="114"/>
      <c r="N59" s="112"/>
      <c r="O59" s="113"/>
      <c r="P59" s="113"/>
      <c r="Q59" s="114"/>
      <c r="R59" s="53"/>
      <c r="S59" s="50"/>
      <c r="T59" s="38"/>
    </row>
    <row r="60" spans="2:20">
      <c r="B60" s="102" t="s">
        <v>81</v>
      </c>
      <c r="C60" s="103"/>
      <c r="D60" s="116" t="s">
        <v>93</v>
      </c>
      <c r="E60" s="113"/>
      <c r="F60" s="113"/>
      <c r="G60" s="117"/>
      <c r="H60" s="14">
        <v>28</v>
      </c>
      <c r="I60" s="10">
        <v>4</v>
      </c>
      <c r="J60" s="22">
        <f>I60*H60</f>
        <v>112</v>
      </c>
      <c r="L60" s="125"/>
      <c r="M60" s="114"/>
      <c r="N60" s="112"/>
      <c r="O60" s="113"/>
      <c r="P60" s="113"/>
      <c r="Q60" s="114"/>
      <c r="R60" s="53"/>
      <c r="S60" s="50"/>
      <c r="T60" s="38"/>
    </row>
    <row r="61" spans="2:20">
      <c r="B61" s="125"/>
      <c r="C61" s="117"/>
      <c r="D61" s="116" t="s">
        <v>94</v>
      </c>
      <c r="E61" s="113"/>
      <c r="F61" s="113"/>
      <c r="G61" s="117"/>
      <c r="H61" s="14">
        <v>119</v>
      </c>
      <c r="I61" s="10">
        <v>1</v>
      </c>
      <c r="J61" s="22">
        <f>I61*H61</f>
        <v>119</v>
      </c>
      <c r="L61" s="125"/>
      <c r="M61" s="114"/>
      <c r="N61" s="112"/>
      <c r="O61" s="113"/>
      <c r="P61" s="113"/>
      <c r="Q61" s="114"/>
      <c r="R61" s="53"/>
      <c r="S61" s="50"/>
      <c r="T61" s="38"/>
    </row>
    <row r="62" spans="2:20">
      <c r="B62" s="125"/>
      <c r="C62" s="117"/>
      <c r="D62" s="116"/>
      <c r="E62" s="113"/>
      <c r="F62" s="113"/>
      <c r="G62" s="117"/>
      <c r="H62" s="14"/>
      <c r="I62" s="10"/>
      <c r="J62" s="15"/>
      <c r="L62" s="125"/>
      <c r="M62" s="114"/>
      <c r="N62" s="112"/>
      <c r="O62" s="113"/>
      <c r="P62" s="113"/>
      <c r="Q62" s="114"/>
      <c r="R62" s="53"/>
      <c r="S62" s="50"/>
      <c r="T62" s="38"/>
    </row>
    <row r="63" spans="2:20">
      <c r="B63" s="125"/>
      <c r="C63" s="117"/>
      <c r="D63" s="116"/>
      <c r="E63" s="113"/>
      <c r="F63" s="113"/>
      <c r="G63" s="117"/>
      <c r="H63" s="14"/>
      <c r="I63" s="10"/>
      <c r="J63" s="15"/>
      <c r="L63" s="125"/>
      <c r="M63" s="114"/>
      <c r="N63" s="112"/>
      <c r="O63" s="113"/>
      <c r="P63" s="113"/>
      <c r="Q63" s="114"/>
      <c r="R63" s="53"/>
      <c r="S63" s="50"/>
      <c r="T63" s="38"/>
    </row>
    <row r="64" spans="2:20">
      <c r="B64" s="125"/>
      <c r="C64" s="117"/>
      <c r="D64" s="116"/>
      <c r="E64" s="113"/>
      <c r="F64" s="113"/>
      <c r="G64" s="117"/>
      <c r="H64" s="14"/>
      <c r="I64" s="10"/>
      <c r="J64" s="15"/>
      <c r="L64" s="125"/>
      <c r="M64" s="114"/>
      <c r="N64" s="112"/>
      <c r="O64" s="113"/>
      <c r="P64" s="113"/>
      <c r="Q64" s="114"/>
      <c r="R64" s="53"/>
      <c r="S64" s="50"/>
      <c r="T64" s="38"/>
    </row>
    <row r="65" spans="2:20">
      <c r="B65" s="125"/>
      <c r="C65" s="117"/>
      <c r="D65" s="116"/>
      <c r="E65" s="113"/>
      <c r="F65" s="113"/>
      <c r="G65" s="117"/>
      <c r="H65" s="14"/>
      <c r="I65" s="10"/>
      <c r="J65" s="15"/>
      <c r="L65" s="125"/>
      <c r="M65" s="114"/>
      <c r="N65" s="112"/>
      <c r="O65" s="113"/>
      <c r="P65" s="113"/>
      <c r="Q65" s="114"/>
      <c r="R65" s="53"/>
      <c r="S65" s="50"/>
      <c r="T65" s="38"/>
    </row>
    <row r="66" spans="2:20">
      <c r="B66" s="125"/>
      <c r="C66" s="117"/>
      <c r="D66" s="116"/>
      <c r="E66" s="113"/>
      <c r="F66" s="113"/>
      <c r="G66" s="117"/>
      <c r="H66" s="14"/>
      <c r="I66" s="10"/>
      <c r="J66" s="15"/>
      <c r="L66" s="125"/>
      <c r="M66" s="114"/>
      <c r="N66" s="112"/>
      <c r="O66" s="113"/>
      <c r="P66" s="113"/>
      <c r="Q66" s="114"/>
      <c r="R66" s="53"/>
      <c r="S66" s="50"/>
      <c r="T66" s="38"/>
    </row>
    <row r="67" spans="2:20">
      <c r="B67" s="125"/>
      <c r="C67" s="117"/>
      <c r="D67" s="116"/>
      <c r="E67" s="113"/>
      <c r="F67" s="113"/>
      <c r="G67" s="117"/>
      <c r="H67" s="14"/>
      <c r="I67" s="10"/>
      <c r="J67" s="15"/>
      <c r="L67" s="125"/>
      <c r="M67" s="114"/>
      <c r="N67" s="112"/>
      <c r="O67" s="113"/>
      <c r="P67" s="113"/>
      <c r="Q67" s="114"/>
      <c r="R67" s="53"/>
      <c r="S67" s="50"/>
      <c r="T67" s="38"/>
    </row>
    <row r="68" spans="2:20">
      <c r="B68" s="125"/>
      <c r="C68" s="117"/>
      <c r="D68" s="116"/>
      <c r="E68" s="113"/>
      <c r="F68" s="113"/>
      <c r="G68" s="117"/>
      <c r="H68" s="14"/>
      <c r="I68" s="10"/>
      <c r="J68" s="15"/>
      <c r="L68" s="125"/>
      <c r="M68" s="114"/>
      <c r="N68" s="112"/>
      <c r="O68" s="113"/>
      <c r="P68" s="113"/>
      <c r="Q68" s="114"/>
      <c r="R68" s="53"/>
      <c r="S68" s="50"/>
      <c r="T68" s="38"/>
    </row>
    <row r="69" spans="2:20">
      <c r="B69" s="125"/>
      <c r="C69" s="117"/>
      <c r="D69" s="116"/>
      <c r="E69" s="113"/>
      <c r="F69" s="113"/>
      <c r="G69" s="117"/>
      <c r="H69" s="14"/>
      <c r="I69" s="10"/>
      <c r="J69" s="15"/>
      <c r="L69" s="125"/>
      <c r="M69" s="114"/>
      <c r="N69" s="112"/>
      <c r="O69" s="113"/>
      <c r="P69" s="113"/>
      <c r="Q69" s="114"/>
      <c r="R69" s="53"/>
      <c r="S69" s="50"/>
      <c r="T69" s="38"/>
    </row>
    <row r="70" spans="2:20">
      <c r="B70" s="125"/>
      <c r="C70" s="117"/>
      <c r="D70" s="116"/>
      <c r="E70" s="113"/>
      <c r="F70" s="113"/>
      <c r="G70" s="117"/>
      <c r="H70" s="14"/>
      <c r="I70" s="10"/>
      <c r="J70" s="15"/>
      <c r="L70" s="125"/>
      <c r="M70" s="114"/>
      <c r="N70" s="112"/>
      <c r="O70" s="113"/>
      <c r="P70" s="113"/>
      <c r="Q70" s="114"/>
      <c r="R70" s="53"/>
      <c r="S70" s="50"/>
      <c r="T70" s="38"/>
    </row>
    <row r="71" spans="2:20">
      <c r="B71" s="125"/>
      <c r="C71" s="117"/>
      <c r="D71" s="116"/>
      <c r="E71" s="113"/>
      <c r="F71" s="113"/>
      <c r="G71" s="117"/>
      <c r="H71" s="14"/>
      <c r="I71" s="10"/>
      <c r="J71" s="15"/>
      <c r="L71" s="125"/>
      <c r="M71" s="114"/>
      <c r="N71" s="112"/>
      <c r="O71" s="113"/>
      <c r="P71" s="113"/>
      <c r="Q71" s="114"/>
      <c r="R71" s="53"/>
      <c r="S71" s="50"/>
      <c r="T71" s="38"/>
    </row>
    <row r="72" spans="2:20">
      <c r="B72" s="125"/>
      <c r="C72" s="117"/>
      <c r="D72" s="116"/>
      <c r="E72" s="113"/>
      <c r="F72" s="113"/>
      <c r="G72" s="117"/>
      <c r="H72" s="14"/>
      <c r="I72" s="10"/>
      <c r="J72" s="15"/>
      <c r="L72" s="125"/>
      <c r="M72" s="114"/>
      <c r="N72" s="112"/>
      <c r="O72" s="113"/>
      <c r="P72" s="113"/>
      <c r="Q72" s="114"/>
      <c r="R72" s="53"/>
      <c r="S72" s="50"/>
      <c r="T72" s="38"/>
    </row>
    <row r="73" spans="2:20">
      <c r="B73" s="125"/>
      <c r="C73" s="117"/>
      <c r="D73" s="116"/>
      <c r="E73" s="113"/>
      <c r="F73" s="113"/>
      <c r="G73" s="117"/>
      <c r="H73" s="14"/>
      <c r="I73" s="10"/>
      <c r="J73" s="15"/>
      <c r="L73" s="125"/>
      <c r="M73" s="114"/>
      <c r="N73" s="112"/>
      <c r="O73" s="113"/>
      <c r="P73" s="113"/>
      <c r="Q73" s="114"/>
      <c r="R73" s="53"/>
      <c r="S73" s="50"/>
      <c r="T73" s="38"/>
    </row>
    <row r="74" spans="2:20">
      <c r="B74" s="125"/>
      <c r="C74" s="117"/>
      <c r="D74" s="116"/>
      <c r="E74" s="113"/>
      <c r="F74" s="113"/>
      <c r="G74" s="117"/>
      <c r="H74" s="14"/>
      <c r="I74" s="10"/>
      <c r="J74" s="15"/>
      <c r="L74" s="125"/>
      <c r="M74" s="114"/>
      <c r="N74" s="112"/>
      <c r="O74" s="113"/>
      <c r="P74" s="113"/>
      <c r="Q74" s="114"/>
      <c r="R74" s="53"/>
      <c r="S74" s="50"/>
      <c r="T74" s="38"/>
    </row>
    <row r="75" spans="2:20">
      <c r="B75" s="125"/>
      <c r="C75" s="117"/>
      <c r="D75" s="116"/>
      <c r="E75" s="113"/>
      <c r="F75" s="113"/>
      <c r="G75" s="117"/>
      <c r="H75" s="14"/>
      <c r="I75" s="10"/>
      <c r="J75" s="15"/>
      <c r="L75" s="125"/>
      <c r="M75" s="114"/>
      <c r="N75" s="112"/>
      <c r="O75" s="113"/>
      <c r="P75" s="113"/>
      <c r="Q75" s="114"/>
      <c r="R75" s="53"/>
      <c r="S75" s="50"/>
      <c r="T75" s="38"/>
    </row>
    <row r="76" spans="2:20">
      <c r="B76" s="125"/>
      <c r="C76" s="117"/>
      <c r="D76" s="116"/>
      <c r="E76" s="113"/>
      <c r="F76" s="113"/>
      <c r="G76" s="117"/>
      <c r="H76" s="14"/>
      <c r="I76" s="10"/>
      <c r="J76" s="15"/>
      <c r="L76" s="125"/>
      <c r="M76" s="114"/>
      <c r="N76" s="112"/>
      <c r="O76" s="113"/>
      <c r="P76" s="113"/>
      <c r="Q76" s="114"/>
      <c r="R76" s="53"/>
      <c r="S76" s="50"/>
      <c r="T76" s="38"/>
    </row>
    <row r="77" spans="2:20">
      <c r="B77" s="125"/>
      <c r="C77" s="117"/>
      <c r="D77" s="116"/>
      <c r="E77" s="113"/>
      <c r="F77" s="113"/>
      <c r="G77" s="117"/>
      <c r="H77" s="14"/>
      <c r="I77" s="10"/>
      <c r="J77" s="15"/>
      <c r="L77" s="125"/>
      <c r="M77" s="114"/>
      <c r="N77" s="112"/>
      <c r="O77" s="113"/>
      <c r="P77" s="113"/>
      <c r="Q77" s="114"/>
      <c r="R77" s="53"/>
      <c r="S77" s="50"/>
      <c r="T77" s="38"/>
    </row>
    <row r="78" spans="2:20">
      <c r="B78" s="125"/>
      <c r="C78" s="117"/>
      <c r="D78" s="116"/>
      <c r="E78" s="113"/>
      <c r="F78" s="113"/>
      <c r="G78" s="117"/>
      <c r="H78" s="14"/>
      <c r="I78" s="10"/>
      <c r="J78" s="15"/>
      <c r="L78" s="125"/>
      <c r="M78" s="114"/>
      <c r="N78" s="112"/>
      <c r="O78" s="113"/>
      <c r="P78" s="113"/>
      <c r="Q78" s="114"/>
      <c r="R78" s="53"/>
      <c r="S78" s="50"/>
      <c r="T78" s="38"/>
    </row>
    <row r="79" spans="2:20">
      <c r="B79" s="125"/>
      <c r="C79" s="117"/>
      <c r="D79" s="116"/>
      <c r="E79" s="113"/>
      <c r="F79" s="113"/>
      <c r="G79" s="117"/>
      <c r="H79" s="14"/>
      <c r="I79" s="10"/>
      <c r="J79" s="15"/>
      <c r="L79" s="125"/>
      <c r="M79" s="114"/>
      <c r="N79" s="112"/>
      <c r="O79" s="113"/>
      <c r="P79" s="113"/>
      <c r="Q79" s="114"/>
      <c r="R79" s="53"/>
      <c r="S79" s="50"/>
      <c r="T79" s="38"/>
    </row>
    <row r="80" spans="2:20">
      <c r="B80" s="125"/>
      <c r="C80" s="117"/>
      <c r="D80" s="116"/>
      <c r="E80" s="113"/>
      <c r="F80" s="113"/>
      <c r="G80" s="117"/>
      <c r="H80" s="14"/>
      <c r="I80" s="10"/>
      <c r="J80" s="15"/>
      <c r="L80" s="125"/>
      <c r="M80" s="114"/>
      <c r="N80" s="112"/>
      <c r="O80" s="113"/>
      <c r="P80" s="113"/>
      <c r="Q80" s="114"/>
      <c r="R80" s="53"/>
      <c r="S80" s="50"/>
      <c r="T80" s="38"/>
    </row>
    <row r="81" spans="2:20">
      <c r="B81" s="125"/>
      <c r="C81" s="117"/>
      <c r="D81" s="116"/>
      <c r="E81" s="113"/>
      <c r="F81" s="113"/>
      <c r="G81" s="117"/>
      <c r="H81" s="14"/>
      <c r="I81" s="10"/>
      <c r="J81" s="15"/>
      <c r="L81" s="125"/>
      <c r="M81" s="114"/>
      <c r="N81" s="112"/>
      <c r="O81" s="113"/>
      <c r="P81" s="113"/>
      <c r="Q81" s="114"/>
      <c r="R81" s="53"/>
      <c r="S81" s="50"/>
      <c r="T81" s="38"/>
    </row>
    <row r="82" spans="2:20">
      <c r="B82" s="125"/>
      <c r="C82" s="117"/>
      <c r="D82" s="116"/>
      <c r="E82" s="113"/>
      <c r="F82" s="113"/>
      <c r="G82" s="117"/>
      <c r="H82" s="14"/>
      <c r="I82" s="10"/>
      <c r="J82" s="15"/>
      <c r="L82" s="125"/>
      <c r="M82" s="114"/>
      <c r="N82" s="112"/>
      <c r="O82" s="113"/>
      <c r="P82" s="113"/>
      <c r="Q82" s="114"/>
      <c r="R82" s="53"/>
      <c r="S82" s="50"/>
      <c r="T82" s="38"/>
    </row>
    <row r="83" spans="2:20">
      <c r="B83" s="125"/>
      <c r="C83" s="117"/>
      <c r="D83" s="116"/>
      <c r="E83" s="113"/>
      <c r="F83" s="113"/>
      <c r="G83" s="117"/>
      <c r="H83" s="14"/>
      <c r="I83" s="10"/>
      <c r="J83" s="15"/>
      <c r="L83" s="125"/>
      <c r="M83" s="114"/>
      <c r="N83" s="112"/>
      <c r="O83" s="113"/>
      <c r="P83" s="113"/>
      <c r="Q83" s="114"/>
      <c r="R83" s="53"/>
      <c r="S83" s="50"/>
      <c r="T83" s="38"/>
    </row>
    <row r="84" spans="2:20">
      <c r="B84" s="125"/>
      <c r="C84" s="117"/>
      <c r="D84" s="116"/>
      <c r="E84" s="113"/>
      <c r="F84" s="113"/>
      <c r="G84" s="117"/>
      <c r="H84" s="14"/>
      <c r="I84" s="10"/>
      <c r="J84" s="15"/>
      <c r="L84" s="125"/>
      <c r="M84" s="114"/>
      <c r="N84" s="112"/>
      <c r="O84" s="113"/>
      <c r="P84" s="113"/>
      <c r="Q84" s="114"/>
      <c r="R84" s="53"/>
      <c r="S84" s="50"/>
      <c r="T84" s="38"/>
    </row>
    <row r="85" spans="2:20">
      <c r="B85" s="125"/>
      <c r="C85" s="117"/>
      <c r="D85" s="116"/>
      <c r="E85" s="113"/>
      <c r="F85" s="113"/>
      <c r="G85" s="117"/>
      <c r="H85" s="14"/>
      <c r="I85" s="10"/>
      <c r="J85" s="15"/>
      <c r="L85" s="125"/>
      <c r="M85" s="114"/>
      <c r="N85" s="112"/>
      <c r="O85" s="113"/>
      <c r="P85" s="113"/>
      <c r="Q85" s="114"/>
      <c r="R85" s="53"/>
      <c r="S85" s="50"/>
      <c r="T85" s="38"/>
    </row>
    <row r="86" spans="2:20">
      <c r="B86" s="125"/>
      <c r="C86" s="117"/>
      <c r="D86" s="116"/>
      <c r="E86" s="113"/>
      <c r="F86" s="113"/>
      <c r="G86" s="117"/>
      <c r="H86" s="14"/>
      <c r="I86" s="10"/>
      <c r="J86" s="15"/>
      <c r="L86" s="125"/>
      <c r="M86" s="114"/>
      <c r="N86" s="112"/>
      <c r="O86" s="113"/>
      <c r="P86" s="113"/>
      <c r="Q86" s="114"/>
      <c r="R86" s="53"/>
      <c r="S86" s="50"/>
      <c r="T86" s="38"/>
    </row>
    <row r="87" spans="2:20">
      <c r="B87" s="125"/>
      <c r="C87" s="117"/>
      <c r="D87" s="116"/>
      <c r="E87" s="113"/>
      <c r="F87" s="113"/>
      <c r="G87" s="117"/>
      <c r="H87" s="14"/>
      <c r="I87" s="10"/>
      <c r="J87" s="15"/>
      <c r="L87" s="125"/>
      <c r="M87" s="114"/>
      <c r="N87" s="112"/>
      <c r="O87" s="113"/>
      <c r="P87" s="113"/>
      <c r="Q87" s="114"/>
      <c r="R87" s="53"/>
      <c r="S87" s="50"/>
      <c r="T87" s="38"/>
    </row>
    <row r="88" spans="2:20">
      <c r="B88" s="125"/>
      <c r="C88" s="117"/>
      <c r="D88" s="116"/>
      <c r="E88" s="113"/>
      <c r="F88" s="113"/>
      <c r="G88" s="117"/>
      <c r="H88" s="14"/>
      <c r="I88" s="10"/>
      <c r="J88" s="15"/>
      <c r="L88" s="125"/>
      <c r="M88" s="114"/>
      <c r="N88" s="112"/>
      <c r="O88" s="113"/>
      <c r="P88" s="113"/>
      <c r="Q88" s="114"/>
      <c r="R88" s="53"/>
      <c r="S88" s="50"/>
      <c r="T88" s="38"/>
    </row>
    <row r="89" spans="2:20">
      <c r="B89" s="125"/>
      <c r="C89" s="117"/>
      <c r="D89" s="116"/>
      <c r="E89" s="113"/>
      <c r="F89" s="113"/>
      <c r="G89" s="117"/>
      <c r="H89" s="14"/>
      <c r="I89" s="10"/>
      <c r="J89" s="15"/>
      <c r="L89" s="125"/>
      <c r="M89" s="114"/>
      <c r="N89" s="112"/>
      <c r="O89" s="113"/>
      <c r="P89" s="113"/>
      <c r="Q89" s="114"/>
      <c r="R89" s="53"/>
      <c r="S89" s="50"/>
      <c r="T89" s="38"/>
    </row>
    <row r="90" spans="2:20">
      <c r="B90" s="125"/>
      <c r="C90" s="117"/>
      <c r="D90" s="116"/>
      <c r="E90" s="113"/>
      <c r="F90" s="113"/>
      <c r="G90" s="117"/>
      <c r="H90" s="14"/>
      <c r="I90" s="10"/>
      <c r="J90" s="15"/>
      <c r="L90" s="125"/>
      <c r="M90" s="114"/>
      <c r="N90" s="112"/>
      <c r="O90" s="113"/>
      <c r="P90" s="113"/>
      <c r="Q90" s="114"/>
      <c r="R90" s="53"/>
      <c r="S90" s="50"/>
      <c r="T90" s="38"/>
    </row>
    <row r="91" spans="2:20">
      <c r="B91" s="125"/>
      <c r="C91" s="117"/>
      <c r="D91" s="116"/>
      <c r="E91" s="113"/>
      <c r="F91" s="113"/>
      <c r="G91" s="117"/>
      <c r="H91" s="14"/>
      <c r="I91" s="10"/>
      <c r="J91" s="15"/>
      <c r="L91" s="125"/>
      <c r="M91" s="114"/>
      <c r="N91" s="112"/>
      <c r="O91" s="113"/>
      <c r="P91" s="113"/>
      <c r="Q91" s="114"/>
      <c r="R91" s="53"/>
      <c r="S91" s="50"/>
      <c r="T91" s="38"/>
    </row>
    <row r="92" spans="2:20">
      <c r="B92" s="125"/>
      <c r="C92" s="117"/>
      <c r="D92" s="116"/>
      <c r="E92" s="113"/>
      <c r="F92" s="113"/>
      <c r="G92" s="117"/>
      <c r="H92" s="14"/>
      <c r="I92" s="10"/>
      <c r="J92" s="15"/>
      <c r="L92" s="125"/>
      <c r="M92" s="114"/>
      <c r="N92" s="112"/>
      <c r="O92" s="113"/>
      <c r="P92" s="113"/>
      <c r="Q92" s="114"/>
      <c r="R92" s="53"/>
      <c r="S92" s="50"/>
      <c r="T92" s="38"/>
    </row>
    <row r="93" spans="2:20">
      <c r="B93" s="125"/>
      <c r="C93" s="117"/>
      <c r="D93" s="116"/>
      <c r="E93" s="113"/>
      <c r="F93" s="113"/>
      <c r="G93" s="117"/>
      <c r="H93" s="14"/>
      <c r="I93" s="10"/>
      <c r="J93" s="15"/>
      <c r="L93" s="125"/>
      <c r="M93" s="114"/>
      <c r="N93" s="112"/>
      <c r="O93" s="113"/>
      <c r="P93" s="113"/>
      <c r="Q93" s="114"/>
      <c r="R93" s="53"/>
      <c r="S93" s="50"/>
      <c r="T93" s="38"/>
    </row>
    <row r="94" spans="2:20">
      <c r="B94" s="125"/>
      <c r="C94" s="117"/>
      <c r="D94" s="116"/>
      <c r="E94" s="113"/>
      <c r="F94" s="113"/>
      <c r="G94" s="117"/>
      <c r="H94" s="14"/>
      <c r="I94" s="10"/>
      <c r="J94" s="15"/>
      <c r="L94" s="125"/>
      <c r="M94" s="114"/>
      <c r="N94" s="112"/>
      <c r="O94" s="113"/>
      <c r="P94" s="113"/>
      <c r="Q94" s="114"/>
      <c r="R94" s="53"/>
      <c r="S94" s="50"/>
      <c r="T94" s="38"/>
    </row>
    <row r="95" spans="2:20">
      <c r="B95" s="125"/>
      <c r="C95" s="117"/>
      <c r="D95" s="116"/>
      <c r="E95" s="113"/>
      <c r="F95" s="113"/>
      <c r="G95" s="117"/>
      <c r="H95" s="14"/>
      <c r="I95" s="10"/>
      <c r="J95" s="15"/>
      <c r="L95" s="125"/>
      <c r="M95" s="114"/>
      <c r="N95" s="112"/>
      <c r="O95" s="113"/>
      <c r="P95" s="113"/>
      <c r="Q95" s="114"/>
      <c r="R95" s="53"/>
      <c r="S95" s="50"/>
      <c r="T95" s="38"/>
    </row>
    <row r="96" spans="2:20">
      <c r="B96" s="125"/>
      <c r="C96" s="117"/>
      <c r="D96" s="116"/>
      <c r="E96" s="113"/>
      <c r="F96" s="113"/>
      <c r="G96" s="117"/>
      <c r="H96" s="14"/>
      <c r="I96" s="10"/>
      <c r="J96" s="15"/>
      <c r="L96" s="125"/>
      <c r="M96" s="114"/>
      <c r="N96" s="112"/>
      <c r="O96" s="113"/>
      <c r="P96" s="113"/>
      <c r="Q96" s="114"/>
      <c r="R96" s="53"/>
      <c r="S96" s="50"/>
      <c r="T96" s="38"/>
    </row>
    <row r="97" spans="2:20">
      <c r="B97" s="125"/>
      <c r="C97" s="117"/>
      <c r="D97" s="116"/>
      <c r="E97" s="113"/>
      <c r="F97" s="113"/>
      <c r="G97" s="117"/>
      <c r="H97" s="14"/>
      <c r="I97" s="10"/>
      <c r="J97" s="15"/>
      <c r="L97" s="125"/>
      <c r="M97" s="114"/>
      <c r="N97" s="112"/>
      <c r="O97" s="113"/>
      <c r="P97" s="113"/>
      <c r="Q97" s="114"/>
      <c r="R97" s="53"/>
      <c r="S97" s="50"/>
      <c r="T97" s="38"/>
    </row>
    <row r="98" spans="2:20">
      <c r="B98" s="125"/>
      <c r="C98" s="117"/>
      <c r="D98" s="116"/>
      <c r="E98" s="113"/>
      <c r="F98" s="113"/>
      <c r="G98" s="117"/>
      <c r="H98" s="14"/>
      <c r="I98" s="10"/>
      <c r="J98" s="15"/>
      <c r="L98" s="125"/>
      <c r="M98" s="114"/>
      <c r="N98" s="112"/>
      <c r="O98" s="113"/>
      <c r="P98" s="113"/>
      <c r="Q98" s="114"/>
      <c r="R98" s="53"/>
      <c r="S98" s="50"/>
      <c r="T98" s="38"/>
    </row>
    <row r="99" spans="2:20">
      <c r="B99" s="125"/>
      <c r="C99" s="117"/>
      <c r="D99" s="116"/>
      <c r="E99" s="113"/>
      <c r="F99" s="113"/>
      <c r="G99" s="117"/>
      <c r="H99" s="14"/>
      <c r="I99" s="10"/>
      <c r="J99" s="15"/>
      <c r="L99" s="125"/>
      <c r="M99" s="114"/>
      <c r="N99" s="112"/>
      <c r="O99" s="113"/>
      <c r="P99" s="113"/>
      <c r="Q99" s="114"/>
      <c r="R99" s="53"/>
      <c r="S99" s="50"/>
      <c r="T99" s="38"/>
    </row>
    <row r="100" spans="2:20">
      <c r="B100" s="125"/>
      <c r="C100" s="117"/>
      <c r="D100" s="116"/>
      <c r="E100" s="113"/>
      <c r="F100" s="113"/>
      <c r="G100" s="117"/>
      <c r="H100" s="14"/>
      <c r="I100" s="10"/>
      <c r="J100" s="15"/>
      <c r="L100" s="125"/>
      <c r="M100" s="114"/>
      <c r="N100" s="112"/>
      <c r="O100" s="113"/>
      <c r="P100" s="113"/>
      <c r="Q100" s="114"/>
      <c r="R100" s="53"/>
      <c r="S100" s="50"/>
      <c r="T100" s="38"/>
    </row>
    <row r="101" spans="2:20">
      <c r="B101" s="125"/>
      <c r="C101" s="117"/>
      <c r="D101" s="116"/>
      <c r="E101" s="113"/>
      <c r="F101" s="113"/>
      <c r="G101" s="117"/>
      <c r="H101" s="14"/>
      <c r="I101" s="10"/>
      <c r="J101" s="15"/>
      <c r="L101" s="125"/>
      <c r="M101" s="114"/>
      <c r="N101" s="112"/>
      <c r="O101" s="113"/>
      <c r="P101" s="113"/>
      <c r="Q101" s="114"/>
      <c r="R101" s="53"/>
      <c r="S101" s="50"/>
      <c r="T101" s="38"/>
    </row>
    <row r="102" spans="2:20">
      <c r="B102" s="125"/>
      <c r="C102" s="117"/>
      <c r="D102" s="116"/>
      <c r="E102" s="113"/>
      <c r="F102" s="113"/>
      <c r="G102" s="117"/>
      <c r="H102" s="14"/>
      <c r="I102" s="10"/>
      <c r="J102" s="15"/>
      <c r="L102" s="125"/>
      <c r="M102" s="114"/>
      <c r="N102" s="112"/>
      <c r="O102" s="113"/>
      <c r="P102" s="113"/>
      <c r="Q102" s="114"/>
      <c r="R102" s="53"/>
      <c r="S102" s="50"/>
      <c r="T102" s="38"/>
    </row>
    <row r="103" spans="2:20" ht="15.75" thickBot="1">
      <c r="B103" s="125"/>
      <c r="C103" s="117"/>
      <c r="D103" s="116"/>
      <c r="E103" s="113"/>
      <c r="F103" s="113"/>
      <c r="G103" s="117"/>
      <c r="H103" s="14"/>
      <c r="I103" s="10"/>
      <c r="J103" s="15"/>
      <c r="L103" s="125"/>
      <c r="M103" s="114"/>
      <c r="N103" s="112"/>
      <c r="O103" s="113"/>
      <c r="P103" s="113"/>
      <c r="Q103" s="114"/>
      <c r="R103" s="54"/>
      <c r="S103" s="51"/>
      <c r="T103" s="40"/>
    </row>
    <row r="104" spans="2:20" ht="15.75" thickTop="1">
      <c r="B104" s="125"/>
      <c r="C104" s="117"/>
      <c r="D104" s="116"/>
      <c r="E104" s="113"/>
      <c r="F104" s="113"/>
      <c r="G104" s="117"/>
      <c r="H104" s="14"/>
      <c r="I104" s="10"/>
      <c r="J104" s="15"/>
      <c r="L104" s="19"/>
      <c r="M104" s="19"/>
      <c r="N104" s="19"/>
      <c r="O104" s="19"/>
      <c r="P104" s="19"/>
      <c r="Q104" s="19"/>
      <c r="R104" s="19"/>
      <c r="S104" s="19"/>
      <c r="T104" s="41"/>
    </row>
    <row r="105" spans="2:20" ht="15.75" thickBot="1">
      <c r="B105" s="126"/>
      <c r="C105" s="122"/>
      <c r="D105" s="120"/>
      <c r="E105" s="121"/>
      <c r="F105" s="121"/>
      <c r="G105" s="122"/>
      <c r="H105" s="17"/>
      <c r="I105" s="11"/>
      <c r="J105" s="18"/>
      <c r="S105" s="2"/>
      <c r="T105" s="31"/>
    </row>
    <row r="106" spans="2:20" ht="15.75" thickTop="1">
      <c r="B106" s="19"/>
      <c r="C106" s="19"/>
      <c r="D106" s="19"/>
      <c r="E106" s="19"/>
      <c r="F106" s="19"/>
      <c r="G106" s="19"/>
      <c r="H106" s="20"/>
      <c r="I106" s="21"/>
      <c r="J106" s="20"/>
      <c r="K106" s="32"/>
      <c r="S106" s="32"/>
      <c r="T106" s="31"/>
    </row>
    <row r="107" spans="2:20">
      <c r="B107" s="2"/>
      <c r="C107" s="2"/>
      <c r="D107" s="2"/>
      <c r="E107" s="2"/>
      <c r="F107" s="2"/>
      <c r="G107" s="2"/>
      <c r="H107" s="6"/>
      <c r="I107" s="4"/>
      <c r="J107" s="6"/>
      <c r="K107" s="32"/>
      <c r="L107" s="2"/>
      <c r="M107" s="2"/>
      <c r="N107" s="2"/>
      <c r="O107" s="2" t="s">
        <v>67</v>
      </c>
      <c r="P107" s="2"/>
      <c r="Q107" s="2"/>
      <c r="R107" s="2"/>
      <c r="S107" s="32"/>
      <c r="T107" s="31"/>
    </row>
    <row r="108" spans="2:20" ht="21" customHeight="1">
      <c r="B108" s="127" t="s">
        <v>97</v>
      </c>
      <c r="C108" s="127"/>
      <c r="D108" s="127"/>
      <c r="E108" s="127"/>
      <c r="F108" s="127"/>
      <c r="G108" s="127"/>
      <c r="H108" s="127"/>
      <c r="I108" s="127"/>
      <c r="J108" s="127"/>
      <c r="K108" s="32"/>
      <c r="L108" s="30" t="s">
        <v>66</v>
      </c>
      <c r="M108" s="32"/>
      <c r="N108" s="2"/>
      <c r="O108" s="2" t="s">
        <v>56</v>
      </c>
      <c r="P108" s="30" t="s">
        <v>53</v>
      </c>
      <c r="Q108" s="32"/>
      <c r="R108" s="30" t="s">
        <v>66</v>
      </c>
      <c r="S108" s="32"/>
      <c r="T108" s="31"/>
    </row>
    <row r="109" spans="2:20">
      <c r="B109" s="2" t="s">
        <v>62</v>
      </c>
      <c r="C109" s="2"/>
      <c r="D109" s="2" t="s">
        <v>63</v>
      </c>
      <c r="E109" s="2"/>
      <c r="F109" s="2"/>
      <c r="G109" s="2"/>
      <c r="H109" s="6"/>
      <c r="I109" s="4" t="s">
        <v>65</v>
      </c>
      <c r="J109" s="6"/>
      <c r="K109" s="32"/>
      <c r="L109" s="30" t="s">
        <v>66</v>
      </c>
      <c r="M109" s="32" t="s">
        <v>69</v>
      </c>
      <c r="N109" s="4">
        <v>140</v>
      </c>
      <c r="O109" s="2" t="s">
        <v>57</v>
      </c>
      <c r="P109" s="30" t="s">
        <v>53</v>
      </c>
      <c r="Q109" s="32"/>
      <c r="R109" s="30" t="s">
        <v>66</v>
      </c>
      <c r="S109" s="32" t="s">
        <v>68</v>
      </c>
      <c r="T109" s="31"/>
    </row>
    <row r="110" spans="2:20">
      <c r="B110" s="2" t="s">
        <v>56</v>
      </c>
      <c r="C110" s="30" t="s">
        <v>53</v>
      </c>
      <c r="D110" s="31">
        <f>132*4</f>
        <v>528</v>
      </c>
      <c r="E110" s="30" t="s">
        <v>66</v>
      </c>
      <c r="F110" s="31">
        <f>139*4</f>
        <v>556</v>
      </c>
      <c r="G110" s="2" t="s">
        <v>96</v>
      </c>
      <c r="H110" s="6"/>
      <c r="I110" s="2" t="s">
        <v>56</v>
      </c>
      <c r="J110" s="30" t="s">
        <v>53</v>
      </c>
      <c r="L110" s="2"/>
      <c r="M110" s="2"/>
      <c r="N110" s="2"/>
      <c r="O110" s="2"/>
      <c r="P110" s="2"/>
      <c r="Q110" s="2"/>
      <c r="R110" s="2"/>
      <c r="S110" s="2"/>
      <c r="T110" s="31"/>
    </row>
    <row r="111" spans="2:20">
      <c r="B111" s="2" t="s">
        <v>57</v>
      </c>
      <c r="C111" s="30" t="s">
        <v>53</v>
      </c>
      <c r="D111" s="31"/>
      <c r="E111" s="30" t="s">
        <v>66</v>
      </c>
      <c r="F111" s="31">
        <f>109*4</f>
        <v>436</v>
      </c>
      <c r="G111" s="2"/>
      <c r="H111" s="6"/>
      <c r="I111" s="2" t="s">
        <v>57</v>
      </c>
      <c r="J111" s="30" t="s">
        <v>53</v>
      </c>
      <c r="L111" s="2"/>
      <c r="M111" s="2"/>
      <c r="N111" s="2"/>
      <c r="O111" s="2"/>
      <c r="P111" s="2"/>
      <c r="Q111" s="2"/>
      <c r="R111" s="2"/>
      <c r="S111" s="2"/>
      <c r="T111" s="31"/>
    </row>
    <row r="112" spans="2:20">
      <c r="B112" s="2"/>
      <c r="C112" s="2"/>
      <c r="D112" s="4"/>
      <c r="E112" s="2"/>
      <c r="F112" s="4"/>
      <c r="G112" s="2"/>
      <c r="H112" s="6"/>
      <c r="I112" s="4"/>
      <c r="J112" s="6"/>
    </row>
    <row r="113" spans="2:10">
      <c r="B113" s="29" t="s">
        <v>58</v>
      </c>
      <c r="C113" s="2"/>
      <c r="D113" s="4" t="s">
        <v>59</v>
      </c>
      <c r="E113" s="2" t="s">
        <v>61</v>
      </c>
      <c r="F113" s="4"/>
      <c r="G113" s="2"/>
      <c r="H113" s="6"/>
      <c r="I113" s="4"/>
      <c r="J113" s="6"/>
    </row>
    <row r="114" spans="2:10">
      <c r="B114" s="2" t="s">
        <v>56</v>
      </c>
      <c r="C114" s="30" t="s">
        <v>53</v>
      </c>
      <c r="D114" s="31">
        <v>655</v>
      </c>
      <c r="E114" s="30" t="s">
        <v>66</v>
      </c>
      <c r="F114" s="31">
        <v>690</v>
      </c>
      <c r="G114" s="2" t="s">
        <v>60</v>
      </c>
      <c r="H114" s="6"/>
      <c r="I114" s="4"/>
      <c r="J114" s="6"/>
    </row>
    <row r="115" spans="2:10">
      <c r="B115" s="2" t="s">
        <v>57</v>
      </c>
      <c r="C115" s="30" t="s">
        <v>53</v>
      </c>
      <c r="D115" s="31"/>
      <c r="E115" s="30" t="s">
        <v>66</v>
      </c>
      <c r="F115" s="31"/>
      <c r="G115" s="2"/>
      <c r="H115" s="6"/>
      <c r="I115" s="4"/>
      <c r="J115" s="6"/>
    </row>
    <row r="116" spans="2:10">
      <c r="B116" s="2"/>
      <c r="C116" s="30"/>
      <c r="D116" s="4"/>
      <c r="E116" s="2"/>
      <c r="F116" s="4"/>
      <c r="G116" s="2"/>
      <c r="H116" s="6"/>
      <c r="I116" s="4"/>
      <c r="J116" s="6"/>
    </row>
    <row r="117" spans="2:10">
      <c r="B117" s="29" t="s">
        <v>64</v>
      </c>
      <c r="C117" s="2"/>
      <c r="D117" s="4"/>
      <c r="E117" s="2"/>
      <c r="F117" s="4"/>
      <c r="G117" s="2"/>
      <c r="H117" s="6"/>
      <c r="I117" s="4"/>
      <c r="J117" s="6"/>
    </row>
    <row r="118" spans="2:10">
      <c r="B118" s="2" t="s">
        <v>56</v>
      </c>
      <c r="C118" s="30" t="s">
        <v>53</v>
      </c>
      <c r="D118" s="31"/>
      <c r="E118" s="30" t="s">
        <v>66</v>
      </c>
      <c r="F118" s="31"/>
      <c r="G118" s="2"/>
    </row>
    <row r="119" spans="2:10">
      <c r="B119" s="2" t="s">
        <v>57</v>
      </c>
      <c r="C119" s="30" t="s">
        <v>53</v>
      </c>
      <c r="D119" s="31"/>
      <c r="E119" s="30" t="s">
        <v>66</v>
      </c>
      <c r="F119" s="31">
        <f>106*4</f>
        <v>424</v>
      </c>
      <c r="G119" s="2"/>
    </row>
    <row r="120" spans="2:10">
      <c r="D120" s="8"/>
      <c r="F120" s="8"/>
    </row>
    <row r="121" spans="2:10">
      <c r="B121" t="s">
        <v>70</v>
      </c>
      <c r="D121" s="8" t="s">
        <v>71</v>
      </c>
      <c r="F121" s="8"/>
    </row>
    <row r="122" spans="2:10">
      <c r="B122" s="2" t="s">
        <v>56</v>
      </c>
      <c r="C122" s="30" t="s">
        <v>53</v>
      </c>
      <c r="D122" s="33">
        <f>142*4</f>
        <v>568</v>
      </c>
      <c r="E122" s="30" t="s">
        <v>66</v>
      </c>
      <c r="F122" s="33">
        <f>150*4</f>
        <v>600</v>
      </c>
      <c r="G122" t="s">
        <v>72</v>
      </c>
    </row>
    <row r="123" spans="2:10">
      <c r="B123" s="2" t="s">
        <v>57</v>
      </c>
      <c r="C123" s="30" t="s">
        <v>53</v>
      </c>
      <c r="D123" s="33"/>
      <c r="E123" s="30" t="s">
        <v>66</v>
      </c>
      <c r="F123" s="33"/>
    </row>
    <row r="124" spans="2:10">
      <c r="D124" s="33"/>
      <c r="F124" s="33"/>
    </row>
    <row r="125" spans="2:10">
      <c r="B125" t="s">
        <v>74</v>
      </c>
      <c r="D125" s="33" t="s">
        <v>73</v>
      </c>
      <c r="F125" s="33"/>
    </row>
    <row r="126" spans="2:10">
      <c r="B126" s="2" t="s">
        <v>56</v>
      </c>
      <c r="C126" s="30" t="s">
        <v>53</v>
      </c>
      <c r="D126" s="33">
        <f>115.69*4</f>
        <v>462.76</v>
      </c>
      <c r="E126" s="30" t="s">
        <v>66</v>
      </c>
      <c r="F126" s="33">
        <f>122.2*4</f>
        <v>488.8</v>
      </c>
    </row>
    <row r="127" spans="2:10">
      <c r="B127" s="2" t="s">
        <v>57</v>
      </c>
      <c r="C127" s="30" t="s">
        <v>53</v>
      </c>
      <c r="D127" s="33"/>
      <c r="E127" s="30" t="s">
        <v>66</v>
      </c>
      <c r="F127" s="33"/>
    </row>
    <row r="128" spans="2:10">
      <c r="D128" s="33"/>
      <c r="F128" s="33"/>
    </row>
    <row r="129" spans="2:6">
      <c r="D129" s="33"/>
      <c r="F129" s="33"/>
    </row>
    <row r="130" spans="2:6">
      <c r="B130" s="2" t="s">
        <v>56</v>
      </c>
      <c r="C130" s="30" t="s">
        <v>53</v>
      </c>
      <c r="D130" s="33"/>
      <c r="E130" s="30" t="s">
        <v>66</v>
      </c>
      <c r="F130" s="33"/>
    </row>
    <row r="131" spans="2:6">
      <c r="B131" s="2" t="s">
        <v>57</v>
      </c>
      <c r="C131" s="30" t="s">
        <v>53</v>
      </c>
      <c r="D131" s="33"/>
      <c r="E131" s="30" t="s">
        <v>66</v>
      </c>
      <c r="F131" s="33"/>
    </row>
  </sheetData>
  <mergeCells count="374">
    <mergeCell ref="B108:J108"/>
    <mergeCell ref="N100:Q100"/>
    <mergeCell ref="N101:Q101"/>
    <mergeCell ref="N102:Q102"/>
    <mergeCell ref="N103:Q103"/>
    <mergeCell ref="N30:Q30"/>
    <mergeCell ref="N95:Q95"/>
    <mergeCell ref="N96:Q96"/>
    <mergeCell ref="N97:Q97"/>
    <mergeCell ref="N98:Q98"/>
    <mergeCell ref="N99:Q99"/>
    <mergeCell ref="N90:Q90"/>
    <mergeCell ref="N91:Q91"/>
    <mergeCell ref="N92:Q92"/>
    <mergeCell ref="N93:Q93"/>
    <mergeCell ref="N94:Q94"/>
    <mergeCell ref="N85:Q85"/>
    <mergeCell ref="N86:Q86"/>
    <mergeCell ref="N87:Q87"/>
    <mergeCell ref="N88:Q88"/>
    <mergeCell ref="N89:Q89"/>
    <mergeCell ref="N80:Q80"/>
    <mergeCell ref="N81:Q81"/>
    <mergeCell ref="N82:Q82"/>
    <mergeCell ref="N83:Q83"/>
    <mergeCell ref="N84:Q84"/>
    <mergeCell ref="N75:Q75"/>
    <mergeCell ref="N76:Q76"/>
    <mergeCell ref="N77:Q77"/>
    <mergeCell ref="N78:Q78"/>
    <mergeCell ref="N79:Q79"/>
    <mergeCell ref="N70:Q70"/>
    <mergeCell ref="N71:Q71"/>
    <mergeCell ref="N72:Q72"/>
    <mergeCell ref="N73:Q73"/>
    <mergeCell ref="N74:Q74"/>
    <mergeCell ref="N65:Q65"/>
    <mergeCell ref="N66:Q66"/>
    <mergeCell ref="N67:Q67"/>
    <mergeCell ref="N68:Q68"/>
    <mergeCell ref="N69:Q69"/>
    <mergeCell ref="N61:Q61"/>
    <mergeCell ref="N62:Q62"/>
    <mergeCell ref="N63:Q63"/>
    <mergeCell ref="N64:Q64"/>
    <mergeCell ref="N60:Q60"/>
    <mergeCell ref="N42:Q42"/>
    <mergeCell ref="N43:Q43"/>
    <mergeCell ref="N34:Q34"/>
    <mergeCell ref="N35:Q35"/>
    <mergeCell ref="N36:Q36"/>
    <mergeCell ref="N37:Q37"/>
    <mergeCell ref="N38:Q38"/>
    <mergeCell ref="N49:Q49"/>
    <mergeCell ref="N50:Q50"/>
    <mergeCell ref="N54:Q54"/>
    <mergeCell ref="N55:Q55"/>
    <mergeCell ref="N57:Q57"/>
    <mergeCell ref="N58:Q58"/>
    <mergeCell ref="N59:Q59"/>
    <mergeCell ref="N51:Q51"/>
    <mergeCell ref="N52:Q52"/>
    <mergeCell ref="N53:Q53"/>
    <mergeCell ref="N44:Q44"/>
    <mergeCell ref="N45:Q45"/>
    <mergeCell ref="N46:Q46"/>
    <mergeCell ref="N47:Q47"/>
    <mergeCell ref="N48:Q48"/>
    <mergeCell ref="N32:Q32"/>
    <mergeCell ref="N33:Q33"/>
    <mergeCell ref="N20:Q20"/>
    <mergeCell ref="N25:Q25"/>
    <mergeCell ref="N26:Q26"/>
    <mergeCell ref="N27:Q27"/>
    <mergeCell ref="N39:Q39"/>
    <mergeCell ref="N40:Q40"/>
    <mergeCell ref="N41:Q41"/>
    <mergeCell ref="N18:Q18"/>
    <mergeCell ref="N19:Q19"/>
    <mergeCell ref="L26:M26"/>
    <mergeCell ref="N28:Q28"/>
    <mergeCell ref="N29:Q29"/>
    <mergeCell ref="L27:M27"/>
    <mergeCell ref="L18:M18"/>
    <mergeCell ref="N31:Q31"/>
    <mergeCell ref="L15:M15"/>
    <mergeCell ref="L20:M20"/>
    <mergeCell ref="L19:M19"/>
    <mergeCell ref="L102:M102"/>
    <mergeCell ref="L103:M103"/>
    <mergeCell ref="L29:M29"/>
    <mergeCell ref="L25:M25"/>
    <mergeCell ref="L28:M28"/>
    <mergeCell ref="L30:M30"/>
    <mergeCell ref="L97:M97"/>
    <mergeCell ref="L98:M98"/>
    <mergeCell ref="L99:M99"/>
    <mergeCell ref="L100:M100"/>
    <mergeCell ref="L101:M101"/>
    <mergeCell ref="L92:M92"/>
    <mergeCell ref="L93:M93"/>
    <mergeCell ref="L94:M94"/>
    <mergeCell ref="L95:M95"/>
    <mergeCell ref="L96:M96"/>
    <mergeCell ref="L87:M87"/>
    <mergeCell ref="L88:M88"/>
    <mergeCell ref="L89:M89"/>
    <mergeCell ref="L90:M90"/>
    <mergeCell ref="L91:M91"/>
    <mergeCell ref="L82:M82"/>
    <mergeCell ref="L83:M83"/>
    <mergeCell ref="L84:M84"/>
    <mergeCell ref="L85:M85"/>
    <mergeCell ref="L86:M86"/>
    <mergeCell ref="L77:M77"/>
    <mergeCell ref="L78:M78"/>
    <mergeCell ref="L79:M79"/>
    <mergeCell ref="L80:M80"/>
    <mergeCell ref="L81:M81"/>
    <mergeCell ref="L72:M72"/>
    <mergeCell ref="L73:M73"/>
    <mergeCell ref="L74:M74"/>
    <mergeCell ref="L75:M75"/>
    <mergeCell ref="L76:M76"/>
    <mergeCell ref="L67:M67"/>
    <mergeCell ref="L68:M68"/>
    <mergeCell ref="L69:M69"/>
    <mergeCell ref="L70:M70"/>
    <mergeCell ref="L71:M71"/>
    <mergeCell ref="L62:M62"/>
    <mergeCell ref="L63:M63"/>
    <mergeCell ref="L64:M64"/>
    <mergeCell ref="L65:M65"/>
    <mergeCell ref="L66:M66"/>
    <mergeCell ref="L57:M57"/>
    <mergeCell ref="L58:M58"/>
    <mergeCell ref="L59:M59"/>
    <mergeCell ref="L60:M60"/>
    <mergeCell ref="L61:M61"/>
    <mergeCell ref="L51:M51"/>
    <mergeCell ref="L52:M52"/>
    <mergeCell ref="L53:M53"/>
    <mergeCell ref="L54:M54"/>
    <mergeCell ref="L55:M55"/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36:M36"/>
    <mergeCell ref="L37:M37"/>
    <mergeCell ref="L38:M38"/>
    <mergeCell ref="L39:M39"/>
    <mergeCell ref="L40:M40"/>
    <mergeCell ref="L31:M31"/>
    <mergeCell ref="L32:M32"/>
    <mergeCell ref="L33:M33"/>
    <mergeCell ref="L34:M34"/>
    <mergeCell ref="L35:M35"/>
    <mergeCell ref="B104:C104"/>
    <mergeCell ref="B105:C105"/>
    <mergeCell ref="B15:C15"/>
    <mergeCell ref="B24:C24"/>
    <mergeCell ref="B28:C28"/>
    <mergeCell ref="B30:C30"/>
    <mergeCell ref="B32:C32"/>
    <mergeCell ref="B34:C34"/>
    <mergeCell ref="B45:C45"/>
    <mergeCell ref="B49:C49"/>
    <mergeCell ref="B52:C52"/>
    <mergeCell ref="B54:C54"/>
    <mergeCell ref="B57:C57"/>
    <mergeCell ref="B19:C19"/>
    <mergeCell ref="B22:C22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0:C50"/>
    <mergeCell ref="B51:C51"/>
    <mergeCell ref="B53:C53"/>
    <mergeCell ref="B55:C55"/>
    <mergeCell ref="B56:C56"/>
    <mergeCell ref="B43:C43"/>
    <mergeCell ref="B44:C44"/>
    <mergeCell ref="B46:C46"/>
    <mergeCell ref="B47:C47"/>
    <mergeCell ref="B48:C48"/>
    <mergeCell ref="B37:C37"/>
    <mergeCell ref="B38:C38"/>
    <mergeCell ref="B39:C39"/>
    <mergeCell ref="B40:C40"/>
    <mergeCell ref="B41:C41"/>
    <mergeCell ref="D49:G49"/>
    <mergeCell ref="D50:G50"/>
    <mergeCell ref="D57:G57"/>
    <mergeCell ref="B12:C12"/>
    <mergeCell ref="B31:C31"/>
    <mergeCell ref="B33:C33"/>
    <mergeCell ref="B35:C35"/>
    <mergeCell ref="D56:G56"/>
    <mergeCell ref="D35:G35"/>
    <mergeCell ref="D40:G40"/>
    <mergeCell ref="D41:G41"/>
    <mergeCell ref="D44:G44"/>
    <mergeCell ref="D48:G48"/>
    <mergeCell ref="D43:G43"/>
    <mergeCell ref="D45:G45"/>
    <mergeCell ref="D46:G46"/>
    <mergeCell ref="D47:G47"/>
    <mergeCell ref="D30:G30"/>
    <mergeCell ref="D31:G31"/>
    <mergeCell ref="D32:G32"/>
    <mergeCell ref="D33:G33"/>
    <mergeCell ref="D34:G34"/>
    <mergeCell ref="D24:G24"/>
    <mergeCell ref="D19:G19"/>
    <mergeCell ref="D103:G103"/>
    <mergeCell ref="D104:G104"/>
    <mergeCell ref="D105:G105"/>
    <mergeCell ref="D15:G15"/>
    <mergeCell ref="D13:G13"/>
    <mergeCell ref="D23:G23"/>
    <mergeCell ref="D25:G25"/>
    <mergeCell ref="D26:G26"/>
    <mergeCell ref="D27:G27"/>
    <mergeCell ref="D28:G28"/>
    <mergeCell ref="D29:G29"/>
    <mergeCell ref="D36:G36"/>
    <mergeCell ref="D37:G37"/>
    <mergeCell ref="D38:G38"/>
    <mergeCell ref="D39:G39"/>
    <mergeCell ref="D42:G42"/>
    <mergeCell ref="D98:G98"/>
    <mergeCell ref="D99:G99"/>
    <mergeCell ref="D100:G100"/>
    <mergeCell ref="D101:G101"/>
    <mergeCell ref="D102:G102"/>
    <mergeCell ref="D93:G93"/>
    <mergeCell ref="D94:G94"/>
    <mergeCell ref="D95:G95"/>
    <mergeCell ref="D96:G96"/>
    <mergeCell ref="D97:G97"/>
    <mergeCell ref="D88:G88"/>
    <mergeCell ref="D89:G89"/>
    <mergeCell ref="D90:G90"/>
    <mergeCell ref="D91:G91"/>
    <mergeCell ref="D92:G92"/>
    <mergeCell ref="D83:G83"/>
    <mergeCell ref="D84:G84"/>
    <mergeCell ref="D85:G85"/>
    <mergeCell ref="D86:G86"/>
    <mergeCell ref="D87:G87"/>
    <mergeCell ref="D78:G78"/>
    <mergeCell ref="D79:G79"/>
    <mergeCell ref="D80:G80"/>
    <mergeCell ref="D81:G81"/>
    <mergeCell ref="D82:G82"/>
    <mergeCell ref="D73:G73"/>
    <mergeCell ref="D74:G74"/>
    <mergeCell ref="D75:G75"/>
    <mergeCell ref="D76:G76"/>
    <mergeCell ref="D77:G77"/>
    <mergeCell ref="D68:G68"/>
    <mergeCell ref="D69:G69"/>
    <mergeCell ref="D70:G70"/>
    <mergeCell ref="D71:G71"/>
    <mergeCell ref="D72:G72"/>
    <mergeCell ref="D63:G63"/>
    <mergeCell ref="D64:G64"/>
    <mergeCell ref="D65:G65"/>
    <mergeCell ref="D66:G66"/>
    <mergeCell ref="D67:G67"/>
    <mergeCell ref="D59:G59"/>
    <mergeCell ref="D60:G60"/>
    <mergeCell ref="D61:G61"/>
    <mergeCell ref="D62:G62"/>
    <mergeCell ref="D51:G51"/>
    <mergeCell ref="D52:G52"/>
    <mergeCell ref="D53:G53"/>
    <mergeCell ref="D54:G54"/>
    <mergeCell ref="D55:G55"/>
    <mergeCell ref="D58:G58"/>
    <mergeCell ref="B25:C25"/>
    <mergeCell ref="B26:C26"/>
    <mergeCell ref="B27:C27"/>
    <mergeCell ref="B29:C29"/>
    <mergeCell ref="B16:C16"/>
    <mergeCell ref="B17:C17"/>
    <mergeCell ref="D16:G16"/>
    <mergeCell ref="D17:G17"/>
    <mergeCell ref="N13:Q13"/>
    <mergeCell ref="N14:Q14"/>
    <mergeCell ref="L14:M14"/>
    <mergeCell ref="L13:M13"/>
    <mergeCell ref="D21:G21"/>
    <mergeCell ref="B21:C21"/>
    <mergeCell ref="B20:C20"/>
    <mergeCell ref="D20:G20"/>
    <mergeCell ref="D22:G22"/>
    <mergeCell ref="D14:G14"/>
    <mergeCell ref="D18:G18"/>
    <mergeCell ref="B13:C13"/>
    <mergeCell ref="B14:C14"/>
    <mergeCell ref="B18:C18"/>
    <mergeCell ref="B23:C23"/>
    <mergeCell ref="N15:Q15"/>
    <mergeCell ref="L2:T3"/>
    <mergeCell ref="N12:Q12"/>
    <mergeCell ref="D6:I6"/>
    <mergeCell ref="N8:S8"/>
    <mergeCell ref="N7:S7"/>
    <mergeCell ref="N6:S6"/>
    <mergeCell ref="D8:I8"/>
    <mergeCell ref="D7:I7"/>
    <mergeCell ref="B4:J5"/>
    <mergeCell ref="L4:T5"/>
    <mergeCell ref="B9:J11"/>
    <mergeCell ref="L9:T11"/>
    <mergeCell ref="B8:C8"/>
    <mergeCell ref="B7:C7"/>
    <mergeCell ref="B6:C6"/>
    <mergeCell ref="L8:M8"/>
    <mergeCell ref="L7:M7"/>
    <mergeCell ref="L6:M6"/>
    <mergeCell ref="L12:M12"/>
    <mergeCell ref="B2:J3"/>
    <mergeCell ref="D12:G1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P1Coaching.com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'97 Miata Costs</dc:subject>
  <dc:creator>Scott</dc:creator>
  <cp:keywords>car parts, miata parts, miata budget, miata spreadsheet</cp:keywords>
  <dc:description>This spreadsheet contains the list of components for the '97 Miata and all driver and race equipment.</dc:description>
  <cp:lastModifiedBy>Scott Madans</cp:lastModifiedBy>
  <dcterms:created xsi:type="dcterms:W3CDTF">2010-12-10T15:16:57Z</dcterms:created>
  <dcterms:modified xsi:type="dcterms:W3CDTF">2012-02-23T20:36:53Z</dcterms:modified>
  <cp:category>auto expense</cp:category>
  <cp:contentStatus>active</cp:contentStatus>
</cp:coreProperties>
</file>